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ปี 2564\งานบริหารงานบุคคล\แผนอัตรากำลังสามปี 64-66 ฉบับปรับปรุง\แผนอัตรากำลัง 3 ปี 64-66 (ฉบับปรับปรุงครั้งที่ 1)\แผนอัตรากำลังปรับปรุง 64-66\"/>
    </mc:Choice>
  </mc:AlternateContent>
  <bookViews>
    <workbookView xWindow="0" yWindow="0" windowWidth="21600" windowHeight="9780"/>
  </bookViews>
  <sheets>
    <sheet name="Sheet1" sheetId="1" r:id="rId1"/>
  </sheets>
  <definedNames>
    <definedName name="_xlnm.Print_Area" localSheetId="0">Sheet1!$R$10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59" i="1" l="1"/>
  <c r="S59" i="1"/>
  <c r="R59" i="1"/>
  <c r="Q23" i="1"/>
  <c r="R23" i="1" s="1"/>
  <c r="S23" i="1" s="1"/>
  <c r="Q50" i="1"/>
  <c r="R50" i="1" s="1"/>
  <c r="S50" i="1" s="1"/>
  <c r="Q15" i="1"/>
  <c r="R15" i="1" s="1"/>
  <c r="S15" i="1" s="1"/>
  <c r="G57" i="1" l="1"/>
  <c r="F57" i="1"/>
  <c r="Q44" i="1"/>
  <c r="R44" i="1" s="1"/>
  <c r="S44" i="1" s="1"/>
  <c r="Q43" i="1"/>
  <c r="R43" i="1" s="1"/>
  <c r="Q53" i="1"/>
  <c r="R53" i="1" s="1"/>
  <c r="S53" i="1" s="1"/>
  <c r="Q52" i="1"/>
  <c r="S52" i="1" s="1"/>
  <c r="Q49" i="1"/>
  <c r="R49" i="1" s="1"/>
  <c r="S49" i="1" s="1"/>
  <c r="Q21" i="1"/>
  <c r="R21" i="1" s="1"/>
  <c r="S21" i="1" s="1"/>
  <c r="Q20" i="1"/>
  <c r="R20" i="1" s="1"/>
  <c r="S20" i="1" s="1"/>
  <c r="Q41" i="1"/>
  <c r="Q48" i="1"/>
  <c r="R48" i="1" s="1"/>
  <c r="S48" i="1" s="1"/>
  <c r="Q47" i="1"/>
  <c r="R47" i="1" s="1"/>
  <c r="S47" i="1" s="1"/>
  <c r="S43" i="1" l="1"/>
  <c r="V9" i="1" s="1"/>
  <c r="R52" i="1"/>
  <c r="Q34" i="1"/>
  <c r="R34" i="1" s="1"/>
  <c r="S34" i="1" s="1"/>
  <c r="Q33" i="1"/>
  <c r="R33" i="1" s="1"/>
  <c r="S33" i="1" s="1"/>
  <c r="Q32" i="1"/>
  <c r="R32" i="1" s="1"/>
  <c r="S32" i="1" s="1"/>
  <c r="Q31" i="1"/>
  <c r="R31" i="1" s="1"/>
  <c r="S31" i="1" s="1"/>
  <c r="Q30" i="1"/>
  <c r="R30" i="1" s="1"/>
  <c r="S30" i="1" s="1"/>
  <c r="Q14" i="1"/>
  <c r="R14" i="1" s="1"/>
  <c r="S14" i="1" s="1"/>
  <c r="Q13" i="1"/>
  <c r="R13" i="1" s="1"/>
  <c r="Q12" i="1"/>
  <c r="R12" i="1" s="1"/>
  <c r="S12" i="1" s="1"/>
  <c r="Q11" i="1"/>
  <c r="R11" i="1" s="1"/>
  <c r="S11" i="1" s="1"/>
  <c r="Q10" i="1"/>
  <c r="Q8" i="1"/>
  <c r="R8" i="1" s="1"/>
  <c r="S8" i="1" s="1"/>
  <c r="Q7" i="1"/>
  <c r="R10" i="1" l="1"/>
  <c r="S10" i="1" s="1"/>
  <c r="R7" i="1"/>
  <c r="V13" i="1" s="1"/>
  <c r="U57" i="1"/>
  <c r="S13" i="1"/>
  <c r="V7" i="1" s="1"/>
  <c r="V14" i="1" l="1"/>
  <c r="V57" i="1"/>
  <c r="W57" i="1"/>
</calcChain>
</file>

<file path=xl/sharedStrings.xml><?xml version="1.0" encoding="utf-8"?>
<sst xmlns="http://schemas.openxmlformats.org/spreadsheetml/2006/main" count="249" uniqueCount="98">
  <si>
    <t>ที่</t>
  </si>
  <si>
    <t>ชื่อสายงาน</t>
  </si>
  <si>
    <t>ระดับ</t>
  </si>
  <si>
    <t>ตำแหน่ง</t>
  </si>
  <si>
    <t>จำนวน</t>
  </si>
  <si>
    <t>ทั้งหมด</t>
  </si>
  <si>
    <t>หมายเหตุ</t>
  </si>
  <si>
    <t>จำนวนที่มีอยู่ปัจจุบัน</t>
  </si>
  <si>
    <t>อัตราตำแหน่งที่คาดว่าจะต้องใช้</t>
  </si>
  <si>
    <t>ในช่วงระยะ  3  ปี  ข้างหน้า</t>
  </si>
  <si>
    <t>อัตรากำลังคน</t>
  </si>
  <si>
    <t>เพิ่ม/ลด</t>
  </si>
  <si>
    <t>กลาง</t>
  </si>
  <si>
    <t>นักทรัพยากรบุคคล</t>
  </si>
  <si>
    <t>นักวิเคราะห์นโยบายและแผน</t>
  </si>
  <si>
    <t>นักพัฒนาชุมชน</t>
  </si>
  <si>
    <t>นักวิชาการศึกษา</t>
  </si>
  <si>
    <t>พนักงานจ้างตามภารกิจ</t>
  </si>
  <si>
    <t>ผู้ช่วยเจ้าพนักงานธุรการ</t>
  </si>
  <si>
    <t>พนักงานจ้างทั่วไป</t>
  </si>
  <si>
    <t>ยาม</t>
  </si>
  <si>
    <t>นักวิชาการเงินและบัญชี</t>
  </si>
  <si>
    <t>เจ้าพนักงานการเงินและบัญชี</t>
  </si>
  <si>
    <t>เจ้าพนักงานพัสดุ</t>
  </si>
  <si>
    <t>เจ้าพนักงานจัดเก็บรายได้</t>
  </si>
  <si>
    <t>ลูกจ้างประจำ</t>
  </si>
  <si>
    <t>ผู้ช่วยเจ้าพนักงานพัสดุ</t>
  </si>
  <si>
    <t>ผู้ช่วยเจ้าพนักงานจัดเก็บรายได้</t>
  </si>
  <si>
    <t>นายช่างโยธา</t>
  </si>
  <si>
    <t>ผู้ช่วยนายช่างโยธา</t>
  </si>
  <si>
    <t>ต้น</t>
  </si>
  <si>
    <t>ปก./ชก.</t>
  </si>
  <si>
    <t>ชก.</t>
  </si>
  <si>
    <t xml:space="preserve"> -</t>
  </si>
  <si>
    <t>ปง.</t>
  </si>
  <si>
    <t>ชง.</t>
  </si>
  <si>
    <t xml:space="preserve"> - </t>
  </si>
  <si>
    <t>รวม</t>
  </si>
  <si>
    <t>รวมเป็นค่าใช้จ่ายบุคคลทั้งสิ้น</t>
  </si>
  <si>
    <t>คิดเป็นร้อยละ 40ของงบประมาณฯ</t>
  </si>
  <si>
    <t>ใช้ในช่วงระยะ  3  ปี  ข้างหน้า</t>
  </si>
  <si>
    <t>อัตราตำแหน่งที่คาดว่าจะต้อง</t>
  </si>
  <si>
    <t>เจ้าพนักงานประปา</t>
  </si>
  <si>
    <t>ผู้ช่วยเจ้าพนักงานประปา</t>
  </si>
  <si>
    <t>ปลัด อบต. (นักบริหารงานท้องถิ่น)</t>
  </si>
  <si>
    <t>รองปลัด อบต. (นักบริหารงานท้องถิ่น)</t>
  </si>
  <si>
    <t>หัวหน้าสำนักปลัด (นักบริหารงานทั่วไป)</t>
  </si>
  <si>
    <t>ปก.</t>
  </si>
  <si>
    <t>ครู (นางจุรีรัตน์    ทองยวน)</t>
  </si>
  <si>
    <t>ครู (นางลดาวัลย์  ประจงค์)</t>
  </si>
  <si>
    <t>ครู (นางสาวชนิดา  วิจารณ์)</t>
  </si>
  <si>
    <t>ผู้ช่วยนักวิเคราะห์นโยบายและแผน</t>
  </si>
  <si>
    <t>ผู้อำนวยการกองช่าง (นักบริหารงานช่าง)</t>
  </si>
  <si>
    <t>ปง/ชง.</t>
  </si>
  <si>
    <t xml:space="preserve">เงินเดือน </t>
  </si>
  <si>
    <t>ค่าใช้จ่ายที่เพิ่มขึ้น (3)</t>
  </si>
  <si>
    <t>ค่าใช้จ่ายรวม (4)</t>
  </si>
  <si>
    <t>(1)</t>
  </si>
  <si>
    <t>เงินเดือน</t>
  </si>
  <si>
    <t>จ่ายจาก</t>
  </si>
  <si>
    <t>เงิน</t>
  </si>
  <si>
    <t>อุดหนุน</t>
  </si>
  <si>
    <t xml:space="preserve">จำนวน </t>
  </si>
  <si>
    <t>(คน)</t>
  </si>
  <si>
    <t>ตำแหน่ง (2)</t>
  </si>
  <si>
    <t>เงินประจำ</t>
  </si>
  <si>
    <t xml:space="preserve">ตำแหน่ง (2) </t>
  </si>
  <si>
    <t>เจ้าพนักงานสาธารณสุข</t>
  </si>
  <si>
    <t>ปง/ชง</t>
  </si>
  <si>
    <t>พนักงานจ้างตามภารกิจ (ผู้มีทักษะ)</t>
  </si>
  <si>
    <t>กำหนดเพิ่ม</t>
  </si>
  <si>
    <t>พนักงานจ้างตามภารกิจ (ผู้มีคุณวุฒิ)</t>
  </si>
  <si>
    <t>พนักงานขับเครื่องจักรกลขนาดเบา</t>
  </si>
  <si>
    <t>+ 1</t>
  </si>
  <si>
    <t xml:space="preserve"> +1</t>
  </si>
  <si>
    <t>เจ้าพนักงานธุรการ</t>
  </si>
  <si>
    <t>+1</t>
  </si>
  <si>
    <t>+3</t>
  </si>
  <si>
    <t xml:space="preserve">            สำนักปลัด อบต.</t>
  </si>
  <si>
    <t xml:space="preserve">                  กองคลัง</t>
  </si>
  <si>
    <t xml:space="preserve">                 กองช่าง</t>
  </si>
  <si>
    <t>ฐานในการคำนวณ ปี 2564    = ประมาณการเพิ่มขึ้นไม่เกินร้อยละ 5 ของงบประมาณรายจ่ายประจำปี 2563   (28,928,500 x 5%)+28,928,500 =  30,374,925</t>
  </si>
  <si>
    <t>ฐานในการคำนวณ ปี 2565    = ประมาณการเพิ่มขึ้นไม่เกินร้อยละ 5 ของงบประมาณรายจ่ายประจำปี 2564 (30,374,925 x 5%)+30,374,925 =  31,893,671</t>
  </si>
  <si>
    <t>ฐานในการคำนวณ ปี 2566    = ประมาณการเพิ่มขึ้นไม่เกินร้อยละ 5 ของงบประมาณรายจ่ายประจำปี 2565 (31,893,671 x 5%)+ 31,893,671 =  33,488,354</t>
  </si>
  <si>
    <t>9. ภาระค่าใช้จ่ายเกี่ยวกับเงินเดือนและประโยชน์ตอบแทนอื่น</t>
  </si>
  <si>
    <t>ฐานในการคำนวณงบประมาณรายจ่ายประจำปี พ.ศ.2564 ให้ใช้ข้อบัญญัติ/เทศบัญญัติงบประมาณรายจ่ายประจำปี พ.ศ.2563 และฉบับเพิ่มเติม (ถ้ามี) ที่ประกาศใช้มาประมาณการเพิ่มขึ้นไม่เกินร้อยละ 5</t>
  </si>
  <si>
    <t>เพื่อเป็นฐานการคำนวณภาระค่าใช้จ่ายด้านการบริหารงานบุคคลตามมาตรา 35 แห่งพระราชบัญญัติระเบียบบริหารงานบุคคลส่วนท้องถิ่น พ.ศ.2542 สำหรับองค์กรปกครองส่วนท้องถิ่นใดที่มีงบประมาณรายจ่าย</t>
  </si>
  <si>
    <t>เฉพาะการเกี่ยวกับการประปา หรือกิจการสถานธนานุบาล และได้ตั้งงบประมาณมาไว้ในข้อบัญญัติ/เทศบัญญัติให้นำมารวมเป็นฐานการคำนวณภาระค่าใช้จ่ายด้านการบริหารงานบุคคลด้ย ดังนี้</t>
  </si>
  <si>
    <t>คนงาน (แม่บ้าน)</t>
  </si>
  <si>
    <t>คนงาน</t>
  </si>
  <si>
    <t>หน่วยตรวจสอบภายใน</t>
  </si>
  <si>
    <t>นักวิชาการตรวจสอบภายใน</t>
  </si>
  <si>
    <t>ประมาณการประโยชน์ตอบแทนอื่น 15 %</t>
  </si>
  <si>
    <t>ว่างยุบ</t>
  </si>
  <si>
    <t>ผู้อำนวยการกองคลัง(นักบริหารงานการคลัง)</t>
  </si>
  <si>
    <t xml:space="preserve"> -29-</t>
  </si>
  <si>
    <t xml:space="preserve"> -30-</t>
  </si>
  <si>
    <t>ว่าง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</si>
</sst>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_-* #,##0_-;\-* #,##0_-;_-* &quot;-&quot;??_-;_-@_-"/>
    <numFmt numFmtId="166" formatCode="0.00;[Red]0.00"/>
    <numFmt numFmtId="167" formatCode="#,##0;[Red]#,##0"/>
  </numFmts>
  <fonts count="1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2"/>
      <color theme="1"/>
      <name val="TH SarabunIT๙"/>
      <family val="2"/>
    </font>
    <font>
      <b/>
      <sz val="16"/>
      <color theme="1"/>
      <name val="TH SarabunIT๙"/>
      <family val="2"/>
    </font>
    <font>
      <sz val="13"/>
      <color theme="1"/>
      <name val="TH SarabunIT๙"/>
      <family val="2"/>
    </font>
    <font>
      <b/>
      <sz val="11"/>
      <color theme="1"/>
      <name val="TH SarabunIT๙"/>
      <family val="2"/>
      <charset val="222"/>
    </font>
    <font>
      <b/>
      <sz val="11"/>
      <color theme="1"/>
      <name val="TH SarabunIT๙"/>
      <family val="2"/>
    </font>
    <font>
      <b/>
      <sz val="11"/>
      <color theme="1"/>
      <name val="Calibri"/>
      <family val="2"/>
      <charset val="222"/>
      <scheme val="minor"/>
    </font>
    <font>
      <sz val="11"/>
      <color theme="1"/>
      <name val="TH SarabunIT๙"/>
      <family val="2"/>
    </font>
    <font>
      <b/>
      <u/>
      <sz val="11"/>
      <color theme="1"/>
      <name val="TH SarabunIT๙"/>
      <family val="2"/>
    </font>
    <font>
      <sz val="10"/>
      <color theme="1"/>
      <name val="TH SarabunIT๙"/>
      <family val="2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Calibri"/>
      <family val="2"/>
      <charset val="222"/>
      <scheme val="minor"/>
    </font>
    <font>
      <b/>
      <sz val="9"/>
      <color theme="1"/>
      <name val="TH SarabunIT๙"/>
      <family val="2"/>
    </font>
    <font>
      <sz val="9"/>
      <color theme="1"/>
      <name val="TH SarabunIT๙"/>
      <family val="2"/>
    </font>
    <font>
      <sz val="9"/>
      <color theme="1"/>
      <name val="Calibri"/>
      <family val="2"/>
      <charset val="22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40">
    <xf numFmtId="0" fontId="0" fillId="0" borderId="0" xfId="0"/>
    <xf numFmtId="165" fontId="0" fillId="0" borderId="0" xfId="1" applyNumberFormat="1" applyFont="1"/>
    <xf numFmtId="0" fontId="0" fillId="0" borderId="0" xfId="0" applyAlignment="1">
      <alignment horizontal="center"/>
    </xf>
    <xf numFmtId="165" fontId="0" fillId="0" borderId="0" xfId="0" applyNumberFormat="1"/>
    <xf numFmtId="0" fontId="2" fillId="0" borderId="14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165" fontId="4" fillId="0" borderId="0" xfId="1" applyNumberFormat="1" applyFont="1"/>
    <xf numFmtId="0" fontId="0" fillId="0" borderId="9" xfId="0" applyBorder="1"/>
    <xf numFmtId="0" fontId="6" fillId="0" borderId="10" xfId="0" applyFont="1" applyBorder="1"/>
    <xf numFmtId="0" fontId="8" fillId="0" borderId="2" xfId="0" applyFont="1" applyBorder="1"/>
    <xf numFmtId="0" fontId="7" fillId="2" borderId="7" xfId="0" applyFont="1" applyFill="1" applyBorder="1" applyAlignment="1">
      <alignment horizontal="center"/>
    </xf>
    <xf numFmtId="165" fontId="7" fillId="2" borderId="9" xfId="1" applyNumberFormat="1" applyFont="1" applyFill="1" applyBorder="1" applyAlignment="1">
      <alignment horizontal="center"/>
    </xf>
    <xf numFmtId="165" fontId="6" fillId="2" borderId="8" xfId="1" applyNumberFormat="1" applyFont="1" applyFill="1" applyBorder="1" applyAlignment="1">
      <alignment horizontal="center"/>
    </xf>
    <xf numFmtId="165" fontId="6" fillId="2" borderId="1" xfId="1" applyNumberFormat="1" applyFont="1" applyFill="1" applyBorder="1" applyAlignment="1">
      <alignment horizontal="center" vertical="center"/>
    </xf>
    <xf numFmtId="165" fontId="6" fillId="2" borderId="2" xfId="1" applyNumberFormat="1" applyFont="1" applyFill="1" applyBorder="1" applyAlignment="1">
      <alignment horizontal="center" vertical="center"/>
    </xf>
    <xf numFmtId="49" fontId="6" fillId="2" borderId="2" xfId="1" applyNumberFormat="1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/>
    </xf>
    <xf numFmtId="0" fontId="8" fillId="0" borderId="10" xfId="0" applyFont="1" applyBorder="1"/>
    <xf numFmtId="165" fontId="8" fillId="0" borderId="10" xfId="1" applyNumberFormat="1" applyFont="1" applyBorder="1"/>
    <xf numFmtId="165" fontId="8" fillId="0" borderId="12" xfId="1" applyNumberFormat="1" applyFont="1" applyBorder="1"/>
    <xf numFmtId="165" fontId="8" fillId="0" borderId="10" xfId="1" applyNumberFormat="1" applyFont="1" applyBorder="1" applyAlignment="1">
      <alignment horizontal="right"/>
    </xf>
    <xf numFmtId="0" fontId="8" fillId="0" borderId="2" xfId="0" applyFont="1" applyBorder="1" applyAlignment="1">
      <alignment horizontal="center"/>
    </xf>
    <xf numFmtId="165" fontId="8" fillId="0" borderId="2" xfId="1" applyNumberFormat="1" applyFont="1" applyBorder="1" applyAlignment="1">
      <alignment horizontal="center"/>
    </xf>
    <xf numFmtId="165" fontId="8" fillId="0" borderId="2" xfId="1" applyNumberFormat="1" applyFont="1" applyBorder="1"/>
    <xf numFmtId="165" fontId="8" fillId="0" borderId="2" xfId="1" applyNumberFormat="1" applyFont="1" applyBorder="1" applyAlignment="1">
      <alignment horizontal="right"/>
    </xf>
    <xf numFmtId="165" fontId="8" fillId="0" borderId="2" xfId="0" applyNumberFormat="1" applyFont="1" applyBorder="1" applyAlignment="1">
      <alignment horizontal="right"/>
    </xf>
    <xf numFmtId="0" fontId="8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165" fontId="8" fillId="0" borderId="6" xfId="1" applyNumberFormat="1" applyFont="1" applyBorder="1" applyAlignment="1">
      <alignment horizontal="center"/>
    </xf>
    <xf numFmtId="165" fontId="8" fillId="0" borderId="6" xfId="1" applyNumberFormat="1" applyFont="1" applyBorder="1"/>
    <xf numFmtId="0" fontId="8" fillId="0" borderId="6" xfId="0" applyFont="1" applyBorder="1"/>
    <xf numFmtId="165" fontId="8" fillId="0" borderId="10" xfId="1" applyNumberFormat="1" applyFont="1" applyBorder="1" applyAlignment="1">
      <alignment horizontal="center"/>
    </xf>
    <xf numFmtId="165" fontId="8" fillId="0" borderId="10" xfId="0" applyNumberFormat="1" applyFont="1" applyBorder="1" applyAlignment="1">
      <alignment horizontal="right"/>
    </xf>
    <xf numFmtId="0" fontId="8" fillId="0" borderId="10" xfId="1" applyNumberFormat="1" applyFont="1" applyBorder="1" applyAlignment="1">
      <alignment horizontal="right"/>
    </xf>
    <xf numFmtId="0" fontId="8" fillId="0" borderId="2" xfId="1" applyNumberFormat="1" applyFont="1" applyBorder="1" applyAlignment="1">
      <alignment horizontal="right"/>
    </xf>
    <xf numFmtId="3" fontId="8" fillId="0" borderId="10" xfId="1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165" fontId="8" fillId="0" borderId="1" xfId="1" applyNumberFormat="1" applyFont="1" applyBorder="1" applyAlignment="1">
      <alignment horizontal="center"/>
    </xf>
    <xf numFmtId="165" fontId="8" fillId="0" borderId="1" xfId="1" applyNumberFormat="1" applyFont="1" applyBorder="1"/>
    <xf numFmtId="165" fontId="8" fillId="0" borderId="10" xfId="0" applyNumberFormat="1" applyFont="1" applyBorder="1"/>
    <xf numFmtId="165" fontId="8" fillId="0" borderId="2" xfId="0" applyNumberFormat="1" applyFont="1" applyBorder="1"/>
    <xf numFmtId="167" fontId="8" fillId="0" borderId="10" xfId="0" applyNumberFormat="1" applyFont="1" applyBorder="1"/>
    <xf numFmtId="0" fontId="8" fillId="0" borderId="2" xfId="1" applyNumberFormat="1" applyFont="1" applyBorder="1"/>
    <xf numFmtId="165" fontId="8" fillId="0" borderId="0" xfId="0" applyNumberFormat="1" applyFont="1" applyBorder="1"/>
    <xf numFmtId="165" fontId="5" fillId="2" borderId="6" xfId="1" applyNumberFormat="1" applyFont="1" applyFill="1" applyBorder="1" applyAlignment="1">
      <alignment horizontal="center"/>
    </xf>
    <xf numFmtId="165" fontId="6" fillId="2" borderId="6" xfId="1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49" fontId="5" fillId="2" borderId="2" xfId="1" applyNumberFormat="1" applyFont="1" applyFill="1" applyBorder="1" applyAlignment="1">
      <alignment horizontal="center"/>
    </xf>
    <xf numFmtId="49" fontId="6" fillId="2" borderId="2" xfId="1" applyNumberFormat="1" applyFont="1" applyFill="1" applyBorder="1" applyAlignment="1">
      <alignment horizontal="center"/>
    </xf>
    <xf numFmtId="165" fontId="5" fillId="2" borderId="2" xfId="1" applyNumberFormat="1" applyFont="1" applyFill="1" applyBorder="1" applyAlignment="1">
      <alignment horizontal="center"/>
    </xf>
    <xf numFmtId="0" fontId="8" fillId="0" borderId="10" xfId="1" applyNumberFormat="1" applyFont="1" applyBorder="1"/>
    <xf numFmtId="0" fontId="8" fillId="0" borderId="10" xfId="0" applyNumberFormat="1" applyFont="1" applyBorder="1"/>
    <xf numFmtId="0" fontId="9" fillId="0" borderId="6" xfId="0" applyFont="1" applyBorder="1"/>
    <xf numFmtId="165" fontId="8" fillId="0" borderId="6" xfId="0" applyNumberFormat="1" applyFont="1" applyBorder="1"/>
    <xf numFmtId="0" fontId="0" fillId="0" borderId="10" xfId="0" applyFont="1" applyBorder="1" applyAlignment="1">
      <alignment horizontal="center"/>
    </xf>
    <xf numFmtId="165" fontId="6" fillId="0" borderId="10" xfId="1" applyNumberFormat="1" applyFont="1" applyBorder="1" applyAlignment="1">
      <alignment horizontal="right"/>
    </xf>
    <xf numFmtId="165" fontId="6" fillId="0" borderId="10" xfId="0" applyNumberFormat="1" applyFont="1" applyBorder="1" applyAlignment="1">
      <alignment horizontal="right"/>
    </xf>
    <xf numFmtId="0" fontId="6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165" fontId="5" fillId="2" borderId="1" xfId="1" applyNumberFormat="1" applyFont="1" applyFill="1" applyBorder="1" applyAlignment="1">
      <alignment horizontal="center" vertical="center"/>
    </xf>
    <xf numFmtId="0" fontId="8" fillId="0" borderId="6" xfId="1" applyNumberFormat="1" applyFont="1" applyBorder="1" applyAlignment="1">
      <alignment horizontal="right"/>
    </xf>
    <xf numFmtId="0" fontId="0" fillId="0" borderId="0" xfId="0" applyAlignment="1"/>
    <xf numFmtId="0" fontId="0" fillId="0" borderId="0" xfId="0" applyFont="1"/>
    <xf numFmtId="0" fontId="6" fillId="0" borderId="1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2" xfId="0" applyFont="1" applyBorder="1"/>
    <xf numFmtId="0" fontId="0" fillId="0" borderId="10" xfId="0" applyFont="1" applyBorder="1"/>
    <xf numFmtId="0" fontId="0" fillId="0" borderId="0" xfId="0" applyFont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2" xfId="0" applyFont="1" applyFill="1" applyBorder="1"/>
    <xf numFmtId="0" fontId="8" fillId="3" borderId="2" xfId="1" applyNumberFormat="1" applyFont="1" applyFill="1" applyBorder="1" applyAlignment="1">
      <alignment horizontal="right"/>
    </xf>
    <xf numFmtId="0" fontId="8" fillId="3" borderId="10" xfId="0" applyFont="1" applyFill="1" applyBorder="1" applyAlignment="1">
      <alignment horizontal="center"/>
    </xf>
    <xf numFmtId="165" fontId="8" fillId="3" borderId="2" xfId="1" applyNumberFormat="1" applyFont="1" applyFill="1" applyBorder="1"/>
    <xf numFmtId="165" fontId="8" fillId="3" borderId="10" xfId="0" applyNumberFormat="1" applyFont="1" applyFill="1" applyBorder="1" applyAlignment="1">
      <alignment horizontal="right"/>
    </xf>
    <xf numFmtId="0" fontId="8" fillId="3" borderId="10" xfId="0" applyFont="1" applyFill="1" applyBorder="1"/>
    <xf numFmtId="165" fontId="8" fillId="3" borderId="10" xfId="1" applyNumberFormat="1" applyFont="1" applyFill="1" applyBorder="1" applyAlignment="1">
      <alignment horizontal="center"/>
    </xf>
    <xf numFmtId="165" fontId="8" fillId="3" borderId="10" xfId="1" applyNumberFormat="1" applyFont="1" applyFill="1" applyBorder="1"/>
    <xf numFmtId="165" fontId="8" fillId="3" borderId="10" xfId="0" applyNumberFormat="1" applyFont="1" applyFill="1" applyBorder="1"/>
    <xf numFmtId="0" fontId="8" fillId="3" borderId="10" xfId="1" applyNumberFormat="1" applyFont="1" applyFill="1" applyBorder="1"/>
    <xf numFmtId="49" fontId="8" fillId="3" borderId="10" xfId="0" applyNumberFormat="1" applyFont="1" applyFill="1" applyBorder="1" applyAlignment="1">
      <alignment horizontal="center"/>
    </xf>
    <xf numFmtId="49" fontId="8" fillId="0" borderId="10" xfId="0" applyNumberFormat="1" applyFont="1" applyBorder="1" applyAlignment="1">
      <alignment horizontal="center"/>
    </xf>
    <xf numFmtId="166" fontId="4" fillId="0" borderId="14" xfId="0" applyNumberFormat="1" applyFont="1" applyBorder="1" applyAlignment="1">
      <alignment horizontal="right"/>
    </xf>
    <xf numFmtId="166" fontId="4" fillId="0" borderId="0" xfId="0" applyNumberFormat="1" applyFont="1" applyBorder="1" applyAlignment="1">
      <alignment horizontal="right"/>
    </xf>
    <xf numFmtId="2" fontId="6" fillId="0" borderId="10" xfId="0" applyNumberFormat="1" applyFont="1" applyBorder="1"/>
    <xf numFmtId="165" fontId="4" fillId="0" borderId="0" xfId="1" applyNumberFormat="1" applyFont="1" applyBorder="1" applyAlignment="1">
      <alignment horizontal="right"/>
    </xf>
    <xf numFmtId="0" fontId="11" fillId="0" borderId="0" xfId="0" applyFont="1" applyAlignment="1"/>
    <xf numFmtId="165" fontId="6" fillId="0" borderId="0" xfId="0" applyNumberFormat="1" applyFont="1" applyBorder="1" applyAlignment="1">
      <alignment horizontal="right"/>
    </xf>
    <xf numFmtId="0" fontId="8" fillId="4" borderId="10" xfId="0" applyFont="1" applyFill="1" applyBorder="1"/>
    <xf numFmtId="0" fontId="8" fillId="4" borderId="10" xfId="0" applyFont="1" applyFill="1" applyBorder="1" applyAlignment="1">
      <alignment horizontal="center"/>
    </xf>
    <xf numFmtId="0" fontId="8" fillId="4" borderId="2" xfId="1" applyNumberFormat="1" applyFont="1" applyFill="1" applyBorder="1" applyAlignment="1">
      <alignment horizontal="right"/>
    </xf>
    <xf numFmtId="3" fontId="8" fillId="4" borderId="10" xfId="1" applyNumberFormat="1" applyFont="1" applyFill="1" applyBorder="1" applyAlignment="1">
      <alignment horizontal="center"/>
    </xf>
    <xf numFmtId="0" fontId="6" fillId="0" borderId="6" xfId="0" applyFont="1" applyBorder="1"/>
    <xf numFmtId="0" fontId="8" fillId="0" borderId="6" xfId="1" applyNumberFormat="1" applyFont="1" applyBorder="1"/>
    <xf numFmtId="0" fontId="15" fillId="3" borderId="10" xfId="0" applyFont="1" applyFill="1" applyBorder="1" applyAlignment="1">
      <alignment horizontal="center"/>
    </xf>
    <xf numFmtId="0" fontId="14" fillId="4" borderId="1" xfId="0" applyFont="1" applyFill="1" applyBorder="1" applyAlignment="1">
      <alignment horizontal="center"/>
    </xf>
    <xf numFmtId="0" fontId="14" fillId="4" borderId="6" xfId="0" applyFont="1" applyFill="1" applyBorder="1" applyAlignment="1">
      <alignment horizontal="center"/>
    </xf>
    <xf numFmtId="0" fontId="14" fillId="4" borderId="2" xfId="0" applyFont="1" applyFill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5" fillId="3" borderId="6" xfId="0" applyFont="1" applyFill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6" fillId="0" borderId="11" xfId="0" applyFont="1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11" fillId="0" borderId="0" xfId="0" applyFont="1" applyAlignment="1"/>
    <xf numFmtId="0" fontId="7" fillId="2" borderId="7" xfId="0" applyFont="1" applyFill="1" applyBorder="1" applyAlignment="1"/>
    <xf numFmtId="0" fontId="7" fillId="2" borderId="9" xfId="0" applyFont="1" applyFill="1" applyBorder="1" applyAlignment="1"/>
    <xf numFmtId="0" fontId="7" fillId="2" borderId="8" xfId="0" applyFont="1" applyFill="1" applyBorder="1" applyAlignment="1"/>
    <xf numFmtId="0" fontId="5" fillId="2" borderId="1" xfId="0" applyFont="1" applyFill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12" fillId="0" borderId="0" xfId="0" applyFont="1" applyAlignment="1"/>
    <xf numFmtId="0" fontId="5" fillId="2" borderId="7" xfId="0" applyFont="1" applyFill="1" applyBorder="1" applyAlignment="1"/>
    <xf numFmtId="0" fontId="5" fillId="2" borderId="3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3" fillId="0" borderId="9" xfId="0" applyFont="1" applyBorder="1" applyAlignment="1"/>
    <xf numFmtId="0" fontId="5" fillId="2" borderId="7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3" fillId="0" borderId="0" xfId="0" applyFont="1" applyAlignment="1"/>
    <xf numFmtId="165" fontId="5" fillId="2" borderId="1" xfId="1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8" fillId="0" borderId="0" xfId="0" applyFont="1" applyAlignment="1"/>
    <xf numFmtId="0" fontId="5" fillId="0" borderId="11" xfId="0" applyFont="1" applyBorder="1" applyAlignment="1"/>
    <xf numFmtId="0" fontId="7" fillId="0" borderId="12" xfId="0" applyFont="1" applyBorder="1" applyAlignment="1"/>
    <xf numFmtId="0" fontId="7" fillId="0" borderId="13" xfId="0" applyFont="1" applyBorder="1" applyAlignme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8"/>
  <sheetViews>
    <sheetView tabSelected="1" zoomScaleNormal="100" zoomScaleSheetLayoutView="100" workbookViewId="0">
      <selection activeCell="T23" sqref="T23"/>
    </sheetView>
  </sheetViews>
  <sheetFormatPr defaultRowHeight="16.5"/>
  <cols>
    <col min="1" max="1" width="2.7109375" style="2" customWidth="1"/>
    <col min="2" max="2" width="25.28515625" customWidth="1"/>
    <col min="3" max="3" width="5.42578125" customWidth="1"/>
    <col min="4" max="4" width="5.140625" customWidth="1"/>
    <col min="5" max="5" width="4.85546875" customWidth="1"/>
    <col min="6" max="6" width="9.140625" style="1" customWidth="1"/>
    <col min="7" max="7" width="7.85546875" style="6" customWidth="1"/>
    <col min="8" max="8" width="5.28515625" style="2" customWidth="1"/>
    <col min="9" max="9" width="5.140625" style="2" customWidth="1"/>
    <col min="10" max="10" width="7.85546875" style="2" customWidth="1"/>
    <col min="11" max="12" width="4.85546875" style="2" customWidth="1"/>
    <col min="13" max="13" width="4.7109375" style="2" customWidth="1"/>
    <col min="14" max="14" width="8.28515625" style="1" customWidth="1"/>
    <col min="15" max="15" width="8.140625" style="1" customWidth="1"/>
    <col min="16" max="16" width="8" style="1" customWidth="1"/>
    <col min="17" max="17" width="9.5703125" customWidth="1"/>
    <col min="18" max="18" width="9.7109375" customWidth="1"/>
    <col min="19" max="19" width="9.5703125" customWidth="1"/>
    <col min="20" max="20" width="5.5703125" customWidth="1"/>
    <col min="21" max="21" width="8" customWidth="1"/>
    <col min="22" max="22" width="33.28515625" customWidth="1"/>
    <col min="23" max="23" width="12.85546875" customWidth="1"/>
    <col min="24" max="24" width="11.42578125" customWidth="1"/>
  </cols>
  <sheetData>
    <row r="1" spans="1:23" ht="18.75">
      <c r="J1" s="109" t="s">
        <v>95</v>
      </c>
    </row>
    <row r="2" spans="1:23" ht="20.25">
      <c r="A2" s="127" t="s">
        <v>84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66"/>
    </row>
    <row r="3" spans="1:23" ht="15">
      <c r="A3" s="117" t="s">
        <v>0</v>
      </c>
      <c r="B3" s="117" t="s">
        <v>1</v>
      </c>
      <c r="C3" s="5" t="s">
        <v>2</v>
      </c>
      <c r="D3" s="5" t="s">
        <v>4</v>
      </c>
      <c r="E3" s="122" t="s">
        <v>7</v>
      </c>
      <c r="F3" s="125"/>
      <c r="G3" s="124"/>
      <c r="H3" s="122" t="s">
        <v>41</v>
      </c>
      <c r="I3" s="123"/>
      <c r="J3" s="124"/>
      <c r="K3" s="122" t="s">
        <v>10</v>
      </c>
      <c r="L3" s="123"/>
      <c r="M3" s="124"/>
      <c r="N3" s="122" t="s">
        <v>55</v>
      </c>
      <c r="O3" s="123"/>
      <c r="P3" s="124"/>
      <c r="Q3" s="122" t="s">
        <v>56</v>
      </c>
      <c r="R3" s="125"/>
      <c r="S3" s="126"/>
      <c r="T3" s="117" t="s">
        <v>6</v>
      </c>
      <c r="W3" s="3"/>
    </row>
    <row r="4" spans="1:23" ht="15">
      <c r="A4" s="118"/>
      <c r="B4" s="118"/>
      <c r="C4" s="60" t="s">
        <v>3</v>
      </c>
      <c r="D4" s="60" t="s">
        <v>5</v>
      </c>
      <c r="E4" s="10"/>
      <c r="F4" s="11"/>
      <c r="G4" s="12"/>
      <c r="H4" s="128" t="s">
        <v>40</v>
      </c>
      <c r="I4" s="129"/>
      <c r="J4" s="130"/>
      <c r="K4" s="128" t="s">
        <v>11</v>
      </c>
      <c r="L4" s="129"/>
      <c r="M4" s="130"/>
      <c r="N4" s="121"/>
      <c r="O4" s="115"/>
      <c r="P4" s="116"/>
      <c r="Q4" s="114"/>
      <c r="R4" s="115"/>
      <c r="S4" s="116"/>
      <c r="T4" s="118"/>
    </row>
    <row r="5" spans="1:23" ht="15.75" customHeight="1">
      <c r="A5" s="118"/>
      <c r="B5" s="118"/>
      <c r="C5" s="134"/>
      <c r="D5" s="134"/>
      <c r="E5" s="62" t="s">
        <v>62</v>
      </c>
      <c r="F5" s="63" t="s">
        <v>54</v>
      </c>
      <c r="G5" s="13" t="s">
        <v>65</v>
      </c>
      <c r="H5" s="117">
        <v>2564</v>
      </c>
      <c r="I5" s="117">
        <v>2565</v>
      </c>
      <c r="J5" s="117">
        <v>2566</v>
      </c>
      <c r="K5" s="117">
        <v>2564</v>
      </c>
      <c r="L5" s="117">
        <v>2565</v>
      </c>
      <c r="M5" s="117">
        <v>2566</v>
      </c>
      <c r="N5" s="133">
        <v>2564</v>
      </c>
      <c r="O5" s="133">
        <v>2565</v>
      </c>
      <c r="P5" s="133">
        <v>2566</v>
      </c>
      <c r="Q5" s="117">
        <v>2564</v>
      </c>
      <c r="R5" s="117">
        <v>2565</v>
      </c>
      <c r="S5" s="117">
        <v>2566</v>
      </c>
      <c r="T5" s="118"/>
      <c r="W5" s="3"/>
    </row>
    <row r="6" spans="1:23" ht="18" customHeight="1">
      <c r="A6" s="119"/>
      <c r="B6" s="119"/>
      <c r="C6" s="135"/>
      <c r="D6" s="135"/>
      <c r="E6" s="59" t="s">
        <v>63</v>
      </c>
      <c r="F6" s="14" t="s">
        <v>57</v>
      </c>
      <c r="G6" s="15" t="s">
        <v>66</v>
      </c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W6" s="3"/>
    </row>
    <row r="7" spans="1:23" ht="15">
      <c r="A7" s="16">
        <v>1</v>
      </c>
      <c r="B7" s="17" t="s">
        <v>44</v>
      </c>
      <c r="C7" s="16" t="s">
        <v>12</v>
      </c>
      <c r="D7" s="16">
        <v>1</v>
      </c>
      <c r="E7" s="16" t="s">
        <v>33</v>
      </c>
      <c r="F7" s="18">
        <v>548040</v>
      </c>
      <c r="G7" s="19">
        <v>168000</v>
      </c>
      <c r="H7" s="16">
        <v>1</v>
      </c>
      <c r="I7" s="16">
        <v>1</v>
      </c>
      <c r="J7" s="16">
        <v>1</v>
      </c>
      <c r="K7" s="16" t="s">
        <v>33</v>
      </c>
      <c r="L7" s="16" t="s">
        <v>33</v>
      </c>
      <c r="M7" s="16" t="s">
        <v>33</v>
      </c>
      <c r="N7" s="20">
        <v>19680</v>
      </c>
      <c r="O7" s="20">
        <v>19680</v>
      </c>
      <c r="P7" s="20">
        <v>19680</v>
      </c>
      <c r="Q7" s="20">
        <f>F7+G7+N7</f>
        <v>735720</v>
      </c>
      <c r="R7" s="20">
        <f>Q7+O7</f>
        <v>755400</v>
      </c>
      <c r="S7" s="20">
        <v>775080</v>
      </c>
      <c r="T7" s="105" t="s">
        <v>97</v>
      </c>
      <c r="V7" s="3">
        <f>S7+S8+S10+S11+S12+S13+S14+S15+S30+S31+S32+S33+S34+S47+S48+S49+S50</f>
        <v>6255880</v>
      </c>
    </row>
    <row r="8" spans="1:23" ht="15">
      <c r="A8" s="21">
        <v>2</v>
      </c>
      <c r="B8" s="9" t="s">
        <v>45</v>
      </c>
      <c r="C8" s="21" t="s">
        <v>30</v>
      </c>
      <c r="D8" s="21">
        <v>1</v>
      </c>
      <c r="E8" s="21">
        <v>1</v>
      </c>
      <c r="F8" s="22">
        <v>369480</v>
      </c>
      <c r="G8" s="23">
        <v>42000</v>
      </c>
      <c r="H8" s="16">
        <v>1</v>
      </c>
      <c r="I8" s="16">
        <v>1</v>
      </c>
      <c r="J8" s="16">
        <v>1</v>
      </c>
      <c r="K8" s="16" t="s">
        <v>33</v>
      </c>
      <c r="L8" s="16" t="s">
        <v>33</v>
      </c>
      <c r="M8" s="16" t="s">
        <v>33</v>
      </c>
      <c r="N8" s="24">
        <v>13080</v>
      </c>
      <c r="O8" s="24">
        <v>13440</v>
      </c>
      <c r="P8" s="24">
        <v>13320</v>
      </c>
      <c r="Q8" s="25">
        <f>F8+G8+N8</f>
        <v>424560</v>
      </c>
      <c r="R8" s="25">
        <f>Q8+O8</f>
        <v>438000</v>
      </c>
      <c r="S8" s="25">
        <f>R8+P8</f>
        <v>451320</v>
      </c>
      <c r="T8" s="21"/>
    </row>
    <row r="9" spans="1:23" ht="15">
      <c r="A9" s="26"/>
      <c r="B9" s="110" t="s">
        <v>78</v>
      </c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2"/>
      <c r="V9" s="3">
        <f>S20+S21+S23+S43+S44+S52+S53</f>
        <v>1193760</v>
      </c>
      <c r="W9" s="3"/>
    </row>
    <row r="10" spans="1:23" ht="15">
      <c r="A10" s="16">
        <v>3</v>
      </c>
      <c r="B10" s="17" t="s">
        <v>46</v>
      </c>
      <c r="C10" s="16" t="s">
        <v>30</v>
      </c>
      <c r="D10" s="16">
        <v>1</v>
      </c>
      <c r="E10" s="16">
        <v>1</v>
      </c>
      <c r="F10" s="31">
        <v>342720</v>
      </c>
      <c r="G10" s="18">
        <v>42000</v>
      </c>
      <c r="H10" s="16">
        <v>1</v>
      </c>
      <c r="I10" s="16">
        <v>1</v>
      </c>
      <c r="J10" s="16">
        <v>1</v>
      </c>
      <c r="K10" s="16" t="s">
        <v>33</v>
      </c>
      <c r="L10" s="16" t="s">
        <v>33</v>
      </c>
      <c r="M10" s="16" t="s">
        <v>33</v>
      </c>
      <c r="N10" s="20">
        <v>13440</v>
      </c>
      <c r="O10" s="20">
        <v>13320</v>
      </c>
      <c r="P10" s="20">
        <v>13080</v>
      </c>
      <c r="Q10" s="32">
        <f>F10+G10+N10</f>
        <v>398160</v>
      </c>
      <c r="R10" s="32">
        <f>Q10+O10</f>
        <v>411480</v>
      </c>
      <c r="S10" s="32">
        <f t="shared" ref="R10:S14" si="0">R10+P10</f>
        <v>424560</v>
      </c>
      <c r="T10" s="16"/>
      <c r="W10" s="3"/>
    </row>
    <row r="11" spans="1:23" ht="15">
      <c r="A11" s="16">
        <v>4</v>
      </c>
      <c r="B11" s="17" t="s">
        <v>13</v>
      </c>
      <c r="C11" s="16" t="s">
        <v>31</v>
      </c>
      <c r="D11" s="16">
        <v>1</v>
      </c>
      <c r="E11" s="16" t="s">
        <v>33</v>
      </c>
      <c r="F11" s="31">
        <v>355320</v>
      </c>
      <c r="G11" s="33">
        <v>0</v>
      </c>
      <c r="H11" s="16">
        <v>1</v>
      </c>
      <c r="I11" s="16">
        <v>1</v>
      </c>
      <c r="J11" s="16">
        <v>1</v>
      </c>
      <c r="K11" s="16" t="s">
        <v>33</v>
      </c>
      <c r="L11" s="16" t="s">
        <v>33</v>
      </c>
      <c r="M11" s="16" t="s">
        <v>33</v>
      </c>
      <c r="N11" s="20">
        <v>12000</v>
      </c>
      <c r="O11" s="20">
        <v>12000</v>
      </c>
      <c r="P11" s="20">
        <v>12000</v>
      </c>
      <c r="Q11" s="20">
        <f>F11+G11+N11</f>
        <v>367320</v>
      </c>
      <c r="R11" s="20">
        <f t="shared" si="0"/>
        <v>379320</v>
      </c>
      <c r="S11" s="20">
        <f t="shared" si="0"/>
        <v>391320</v>
      </c>
      <c r="T11" s="105" t="s">
        <v>97</v>
      </c>
      <c r="W11" s="3"/>
    </row>
    <row r="12" spans="1:23" ht="15">
      <c r="A12" s="16">
        <v>5</v>
      </c>
      <c r="B12" s="17" t="s">
        <v>14</v>
      </c>
      <c r="C12" s="16" t="s">
        <v>31</v>
      </c>
      <c r="D12" s="16">
        <v>1</v>
      </c>
      <c r="E12" s="16" t="s">
        <v>33</v>
      </c>
      <c r="F12" s="31">
        <v>355320</v>
      </c>
      <c r="G12" s="33">
        <v>0</v>
      </c>
      <c r="H12" s="16">
        <v>1</v>
      </c>
      <c r="I12" s="16">
        <v>1</v>
      </c>
      <c r="J12" s="16">
        <v>1</v>
      </c>
      <c r="K12" s="16" t="s">
        <v>33</v>
      </c>
      <c r="L12" s="16" t="s">
        <v>33</v>
      </c>
      <c r="M12" s="16" t="s">
        <v>33</v>
      </c>
      <c r="N12" s="20">
        <v>12000</v>
      </c>
      <c r="O12" s="20">
        <v>12000</v>
      </c>
      <c r="P12" s="20">
        <v>12000</v>
      </c>
      <c r="Q12" s="20">
        <f>F12+G12+N12</f>
        <v>367320</v>
      </c>
      <c r="R12" s="20">
        <f t="shared" si="0"/>
        <v>379320</v>
      </c>
      <c r="S12" s="20">
        <f t="shared" si="0"/>
        <v>391320</v>
      </c>
      <c r="T12" s="105" t="s">
        <v>97</v>
      </c>
    </row>
    <row r="13" spans="1:23">
      <c r="A13" s="16">
        <v>6</v>
      </c>
      <c r="B13" s="17" t="s">
        <v>15</v>
      </c>
      <c r="C13" s="16" t="s">
        <v>32</v>
      </c>
      <c r="D13" s="16">
        <v>1</v>
      </c>
      <c r="E13" s="16">
        <v>1</v>
      </c>
      <c r="F13" s="31">
        <v>376080</v>
      </c>
      <c r="G13" s="33">
        <v>0</v>
      </c>
      <c r="H13" s="16">
        <v>1</v>
      </c>
      <c r="I13" s="16">
        <v>1</v>
      </c>
      <c r="J13" s="16">
        <v>1</v>
      </c>
      <c r="K13" s="16" t="s">
        <v>33</v>
      </c>
      <c r="L13" s="16" t="s">
        <v>33</v>
      </c>
      <c r="M13" s="16" t="s">
        <v>33</v>
      </c>
      <c r="N13" s="20">
        <v>13320</v>
      </c>
      <c r="O13" s="20">
        <v>13320</v>
      </c>
      <c r="P13" s="20">
        <v>13440</v>
      </c>
      <c r="Q13" s="32">
        <f>F13+N13</f>
        <v>389400</v>
      </c>
      <c r="R13" s="32">
        <f t="shared" si="0"/>
        <v>402720</v>
      </c>
      <c r="S13" s="32">
        <f t="shared" si="0"/>
        <v>416160</v>
      </c>
      <c r="T13" s="67"/>
      <c r="U13" s="89"/>
      <c r="V13" s="92">
        <f>R7+R8+_xlnm.Print_Area+R11+R12+R13+R14+R15+R20+R21+R23+R25+R26+R27+R30+R31+R32+R33+R34+R43+R44+R47+R48+R49+R50+R52+R53</f>
        <v>7540300</v>
      </c>
      <c r="W13" s="90"/>
    </row>
    <row r="14" spans="1:23" ht="15">
      <c r="A14" s="21">
        <v>7</v>
      </c>
      <c r="B14" s="9" t="s">
        <v>16</v>
      </c>
      <c r="C14" s="21" t="s">
        <v>47</v>
      </c>
      <c r="D14" s="21">
        <v>1</v>
      </c>
      <c r="E14" s="21">
        <v>1</v>
      </c>
      <c r="F14" s="22">
        <v>180720</v>
      </c>
      <c r="G14" s="34">
        <v>0</v>
      </c>
      <c r="H14" s="16">
        <v>1</v>
      </c>
      <c r="I14" s="16">
        <v>1</v>
      </c>
      <c r="J14" s="16">
        <v>1</v>
      </c>
      <c r="K14" s="16" t="s">
        <v>33</v>
      </c>
      <c r="L14" s="16" t="s">
        <v>33</v>
      </c>
      <c r="M14" s="16" t="s">
        <v>33</v>
      </c>
      <c r="N14" s="23">
        <v>9360</v>
      </c>
      <c r="O14" s="23">
        <v>9120</v>
      </c>
      <c r="P14" s="23">
        <v>8280</v>
      </c>
      <c r="Q14" s="32">
        <f>F14+N14</f>
        <v>190080</v>
      </c>
      <c r="R14" s="32">
        <f t="shared" si="0"/>
        <v>199200</v>
      </c>
      <c r="S14" s="32">
        <f t="shared" si="0"/>
        <v>207480</v>
      </c>
      <c r="T14" s="68"/>
      <c r="V14" s="3">
        <f>S7+S8+S10+S11+S12+S13+S14+S15+S20+S21+S23+S25+S26+S27+S30+S31+S32+S33+S34+S43+S44+S47+S48+S49+S50+S52+S53</f>
        <v>7773640</v>
      </c>
    </row>
    <row r="15" spans="1:23" ht="15">
      <c r="A15" s="76">
        <v>8</v>
      </c>
      <c r="B15" s="77" t="s">
        <v>67</v>
      </c>
      <c r="C15" s="76" t="s">
        <v>68</v>
      </c>
      <c r="D15" s="76">
        <v>1</v>
      </c>
      <c r="E15" s="76" t="s">
        <v>33</v>
      </c>
      <c r="F15" s="78">
        <v>0</v>
      </c>
      <c r="G15" s="78">
        <v>0</v>
      </c>
      <c r="H15" s="79">
        <v>1</v>
      </c>
      <c r="I15" s="79">
        <v>1</v>
      </c>
      <c r="J15" s="79">
        <v>1</v>
      </c>
      <c r="K15" s="87" t="s">
        <v>73</v>
      </c>
      <c r="L15" s="79" t="s">
        <v>33</v>
      </c>
      <c r="M15" s="79" t="s">
        <v>33</v>
      </c>
      <c r="N15" s="80">
        <v>297900</v>
      </c>
      <c r="O15" s="80">
        <v>9720</v>
      </c>
      <c r="P15" s="80">
        <v>9720</v>
      </c>
      <c r="Q15" s="81">
        <f>N15</f>
        <v>297900</v>
      </c>
      <c r="R15" s="81">
        <f>Q15+O15</f>
        <v>307620</v>
      </c>
      <c r="S15" s="81">
        <f>R15+P15</f>
        <v>317340</v>
      </c>
      <c r="T15" s="106" t="s">
        <v>97</v>
      </c>
    </row>
    <row r="16" spans="1:23" ht="15.75">
      <c r="A16" s="16">
        <v>9</v>
      </c>
      <c r="B16" s="95" t="s">
        <v>48</v>
      </c>
      <c r="C16" s="96" t="s">
        <v>32</v>
      </c>
      <c r="D16" s="96">
        <v>1</v>
      </c>
      <c r="E16" s="96">
        <v>1</v>
      </c>
      <c r="F16" s="97">
        <v>0</v>
      </c>
      <c r="G16" s="97">
        <v>0</v>
      </c>
      <c r="H16" s="96">
        <v>1</v>
      </c>
      <c r="I16" s="96">
        <v>1</v>
      </c>
      <c r="J16" s="96">
        <v>1</v>
      </c>
      <c r="K16" s="96" t="s">
        <v>33</v>
      </c>
      <c r="L16" s="96" t="s">
        <v>33</v>
      </c>
      <c r="M16" s="96" t="s">
        <v>33</v>
      </c>
      <c r="N16" s="98">
        <v>0</v>
      </c>
      <c r="O16" s="98">
        <v>0</v>
      </c>
      <c r="P16" s="98">
        <v>0</v>
      </c>
      <c r="Q16" s="98">
        <v>0</v>
      </c>
      <c r="R16" s="98">
        <v>0</v>
      </c>
      <c r="S16" s="98">
        <v>0</v>
      </c>
      <c r="T16" s="102" t="s">
        <v>59</v>
      </c>
      <c r="V16" s="4"/>
      <c r="W16" s="3"/>
    </row>
    <row r="17" spans="1:20" ht="15">
      <c r="A17" s="16">
        <v>10</v>
      </c>
      <c r="B17" s="95" t="s">
        <v>49</v>
      </c>
      <c r="C17" s="96" t="s">
        <v>36</v>
      </c>
      <c r="D17" s="96">
        <v>1</v>
      </c>
      <c r="E17" s="96">
        <v>1</v>
      </c>
      <c r="F17" s="97">
        <v>0</v>
      </c>
      <c r="G17" s="97">
        <v>0</v>
      </c>
      <c r="H17" s="96">
        <v>1</v>
      </c>
      <c r="I17" s="96">
        <v>1</v>
      </c>
      <c r="J17" s="96">
        <v>1</v>
      </c>
      <c r="K17" s="96" t="s">
        <v>33</v>
      </c>
      <c r="L17" s="96" t="s">
        <v>33</v>
      </c>
      <c r="M17" s="96" t="s">
        <v>33</v>
      </c>
      <c r="N17" s="98">
        <v>0</v>
      </c>
      <c r="O17" s="98">
        <v>0</v>
      </c>
      <c r="P17" s="98">
        <v>0</v>
      </c>
      <c r="Q17" s="98">
        <v>0</v>
      </c>
      <c r="R17" s="98">
        <v>0</v>
      </c>
      <c r="S17" s="98">
        <v>0</v>
      </c>
      <c r="T17" s="103" t="s">
        <v>60</v>
      </c>
    </row>
    <row r="18" spans="1:20" ht="15">
      <c r="A18" s="16">
        <v>11</v>
      </c>
      <c r="B18" s="95" t="s">
        <v>50</v>
      </c>
      <c r="C18" s="96" t="s">
        <v>33</v>
      </c>
      <c r="D18" s="96">
        <v>1</v>
      </c>
      <c r="E18" s="96">
        <v>1</v>
      </c>
      <c r="F18" s="97">
        <v>0</v>
      </c>
      <c r="G18" s="97">
        <v>0</v>
      </c>
      <c r="H18" s="96">
        <v>1</v>
      </c>
      <c r="I18" s="96">
        <v>1</v>
      </c>
      <c r="J18" s="96">
        <v>1</v>
      </c>
      <c r="K18" s="96" t="s">
        <v>33</v>
      </c>
      <c r="L18" s="96" t="s">
        <v>33</v>
      </c>
      <c r="M18" s="96" t="s">
        <v>33</v>
      </c>
      <c r="N18" s="98">
        <v>0</v>
      </c>
      <c r="O18" s="98">
        <v>0</v>
      </c>
      <c r="P18" s="98">
        <v>0</v>
      </c>
      <c r="Q18" s="98">
        <v>0</v>
      </c>
      <c r="R18" s="98">
        <v>0</v>
      </c>
      <c r="S18" s="98">
        <v>0</v>
      </c>
      <c r="T18" s="104" t="s">
        <v>61</v>
      </c>
    </row>
    <row r="19" spans="1:20" ht="15">
      <c r="A19" s="37"/>
      <c r="B19" s="36" t="s">
        <v>71</v>
      </c>
      <c r="C19" s="38"/>
      <c r="D19" s="38"/>
      <c r="E19" s="37"/>
      <c r="F19" s="39"/>
      <c r="G19" s="33"/>
      <c r="H19" s="37"/>
      <c r="I19" s="37"/>
      <c r="J19" s="37"/>
      <c r="K19" s="37"/>
      <c r="L19" s="37"/>
      <c r="M19" s="37"/>
      <c r="N19" s="40"/>
      <c r="O19" s="40"/>
      <c r="P19" s="40"/>
      <c r="Q19" s="38"/>
      <c r="R19" s="38"/>
      <c r="S19" s="38"/>
      <c r="T19" s="107"/>
    </row>
    <row r="20" spans="1:20" ht="15">
      <c r="A20" s="16">
        <v>12</v>
      </c>
      <c r="B20" s="17" t="s">
        <v>51</v>
      </c>
      <c r="C20" s="16" t="s">
        <v>33</v>
      </c>
      <c r="D20" s="16">
        <v>1</v>
      </c>
      <c r="E20" s="16">
        <v>1</v>
      </c>
      <c r="F20" s="31">
        <v>231240</v>
      </c>
      <c r="G20" s="34">
        <v>0</v>
      </c>
      <c r="H20" s="16">
        <v>1</v>
      </c>
      <c r="I20" s="16">
        <v>1</v>
      </c>
      <c r="J20" s="16">
        <v>1</v>
      </c>
      <c r="K20" s="16" t="s">
        <v>33</v>
      </c>
      <c r="L20" s="16" t="s">
        <v>33</v>
      </c>
      <c r="M20" s="16" t="s">
        <v>33</v>
      </c>
      <c r="N20" s="18">
        <v>9360</v>
      </c>
      <c r="O20" s="18">
        <v>9720</v>
      </c>
      <c r="P20" s="18">
        <v>10080</v>
      </c>
      <c r="Q20" s="41">
        <f>F20+N20</f>
        <v>240600</v>
      </c>
      <c r="R20" s="41">
        <f>Q20+O20</f>
        <v>250320</v>
      </c>
      <c r="S20" s="41">
        <f>R20+P20</f>
        <v>260400</v>
      </c>
      <c r="T20" s="67"/>
    </row>
    <row r="21" spans="1:20" ht="15">
      <c r="A21" s="21">
        <v>13</v>
      </c>
      <c r="B21" s="9" t="s">
        <v>18</v>
      </c>
      <c r="C21" s="21" t="s">
        <v>33</v>
      </c>
      <c r="D21" s="21">
        <v>1</v>
      </c>
      <c r="E21" s="21">
        <v>1</v>
      </c>
      <c r="F21" s="22">
        <v>170760</v>
      </c>
      <c r="G21" s="34">
        <v>0</v>
      </c>
      <c r="H21" s="16">
        <v>1</v>
      </c>
      <c r="I21" s="16">
        <v>1</v>
      </c>
      <c r="J21" s="16">
        <v>1</v>
      </c>
      <c r="K21" s="16" t="s">
        <v>33</v>
      </c>
      <c r="L21" s="16" t="s">
        <v>33</v>
      </c>
      <c r="M21" s="16" t="s">
        <v>33</v>
      </c>
      <c r="N21" s="23">
        <v>6840</v>
      </c>
      <c r="O21" s="23">
        <v>7200</v>
      </c>
      <c r="P21" s="23">
        <v>7440</v>
      </c>
      <c r="Q21" s="42">
        <f>F21+N21</f>
        <v>177600</v>
      </c>
      <c r="R21" s="42">
        <f>Q21+O21</f>
        <v>184800</v>
      </c>
      <c r="S21" s="42">
        <f>R21+P21</f>
        <v>192240</v>
      </c>
      <c r="T21" s="61"/>
    </row>
    <row r="22" spans="1:20" ht="15">
      <c r="A22" s="26"/>
      <c r="B22" s="36" t="s">
        <v>69</v>
      </c>
      <c r="C22" s="26"/>
      <c r="D22" s="26"/>
      <c r="E22" s="26"/>
      <c r="F22" s="28"/>
      <c r="G22" s="64"/>
      <c r="H22" s="26"/>
      <c r="I22" s="26"/>
      <c r="J22" s="26"/>
      <c r="K22" s="26"/>
      <c r="L22" s="26"/>
      <c r="M22" s="26"/>
      <c r="N22" s="29"/>
      <c r="O22" s="29"/>
      <c r="P22" s="29"/>
      <c r="Q22" s="55"/>
      <c r="R22" s="55"/>
      <c r="S22" s="55"/>
      <c r="T22" s="69"/>
    </row>
    <row r="23" spans="1:20" ht="15">
      <c r="A23" s="79">
        <v>14</v>
      </c>
      <c r="B23" s="82" t="s">
        <v>72</v>
      </c>
      <c r="C23" s="79" t="s">
        <v>33</v>
      </c>
      <c r="D23" s="79">
        <v>1</v>
      </c>
      <c r="E23" s="79" t="s">
        <v>33</v>
      </c>
      <c r="F23" s="33">
        <v>0</v>
      </c>
      <c r="G23" s="33">
        <v>0</v>
      </c>
      <c r="H23" s="79">
        <v>1</v>
      </c>
      <c r="I23" s="79">
        <v>1</v>
      </c>
      <c r="J23" s="79">
        <v>1</v>
      </c>
      <c r="K23" s="87" t="s">
        <v>74</v>
      </c>
      <c r="L23" s="79" t="s">
        <v>33</v>
      </c>
      <c r="M23" s="79" t="s">
        <v>33</v>
      </c>
      <c r="N23" s="84">
        <v>112800</v>
      </c>
      <c r="O23" s="84">
        <v>4560</v>
      </c>
      <c r="P23" s="84">
        <v>4800</v>
      </c>
      <c r="Q23" s="85">
        <f>N23</f>
        <v>112800</v>
      </c>
      <c r="R23" s="85">
        <f>Q23+O23</f>
        <v>117360</v>
      </c>
      <c r="S23" s="85">
        <f>R23+P23</f>
        <v>122160</v>
      </c>
      <c r="T23" s="101" t="s">
        <v>97</v>
      </c>
    </row>
    <row r="24" spans="1:20" ht="15">
      <c r="A24" s="26"/>
      <c r="B24" s="27" t="s">
        <v>19</v>
      </c>
      <c r="C24" s="26"/>
      <c r="D24" s="26"/>
      <c r="E24" s="26"/>
      <c r="F24" s="28"/>
      <c r="G24" s="34"/>
      <c r="H24" s="26"/>
      <c r="I24" s="26"/>
      <c r="J24" s="26"/>
      <c r="K24" s="26"/>
      <c r="L24" s="26"/>
      <c r="M24" s="26"/>
      <c r="N24" s="29"/>
      <c r="O24" s="29"/>
      <c r="P24" s="29"/>
      <c r="Q24" s="30"/>
      <c r="R24" s="30"/>
      <c r="S24" s="30"/>
      <c r="T24" s="69"/>
    </row>
    <row r="25" spans="1:20" ht="15">
      <c r="A25" s="16">
        <v>15</v>
      </c>
      <c r="B25" s="17" t="s">
        <v>88</v>
      </c>
      <c r="C25" s="16" t="s">
        <v>33</v>
      </c>
      <c r="D25" s="16">
        <v>1</v>
      </c>
      <c r="E25" s="16">
        <v>1</v>
      </c>
      <c r="F25" s="31">
        <v>108000</v>
      </c>
      <c r="G25" s="34">
        <v>0</v>
      </c>
      <c r="H25" s="16">
        <v>1</v>
      </c>
      <c r="I25" s="16">
        <v>1</v>
      </c>
      <c r="J25" s="16">
        <v>1</v>
      </c>
      <c r="K25" s="16" t="s">
        <v>33</v>
      </c>
      <c r="L25" s="16" t="s">
        <v>33</v>
      </c>
      <c r="M25" s="16" t="s">
        <v>33</v>
      </c>
      <c r="N25" s="35">
        <v>0</v>
      </c>
      <c r="O25" s="35">
        <v>0</v>
      </c>
      <c r="P25" s="35">
        <v>0</v>
      </c>
      <c r="Q25" s="43">
        <v>108000</v>
      </c>
      <c r="R25" s="43">
        <v>108000</v>
      </c>
      <c r="S25" s="43">
        <v>108000</v>
      </c>
      <c r="T25" s="56"/>
    </row>
    <row r="26" spans="1:20" ht="15">
      <c r="A26" s="16">
        <v>16</v>
      </c>
      <c r="B26" s="17" t="s">
        <v>89</v>
      </c>
      <c r="C26" s="16" t="s">
        <v>33</v>
      </c>
      <c r="D26" s="16">
        <v>1</v>
      </c>
      <c r="E26" s="16">
        <v>1</v>
      </c>
      <c r="F26" s="31">
        <v>108000</v>
      </c>
      <c r="G26" s="34">
        <v>0</v>
      </c>
      <c r="H26" s="16">
        <v>1</v>
      </c>
      <c r="I26" s="16">
        <v>1</v>
      </c>
      <c r="J26" s="16">
        <v>1</v>
      </c>
      <c r="K26" s="16" t="s">
        <v>33</v>
      </c>
      <c r="L26" s="16" t="s">
        <v>33</v>
      </c>
      <c r="M26" s="16" t="s">
        <v>33</v>
      </c>
      <c r="N26" s="35">
        <v>0</v>
      </c>
      <c r="O26" s="35">
        <v>0</v>
      </c>
      <c r="P26" s="35">
        <v>0</v>
      </c>
      <c r="Q26" s="43">
        <v>108000</v>
      </c>
      <c r="R26" s="43">
        <v>108000</v>
      </c>
      <c r="S26" s="43">
        <v>108000</v>
      </c>
      <c r="T26" s="56"/>
    </row>
    <row r="27" spans="1:20" ht="15">
      <c r="A27" s="16">
        <v>17</v>
      </c>
      <c r="B27" s="17" t="s">
        <v>20</v>
      </c>
      <c r="C27" s="16" t="s">
        <v>33</v>
      </c>
      <c r="D27" s="16">
        <v>1</v>
      </c>
      <c r="E27" s="16">
        <v>1</v>
      </c>
      <c r="F27" s="31">
        <v>108000</v>
      </c>
      <c r="G27" s="34">
        <v>0</v>
      </c>
      <c r="H27" s="16">
        <v>1</v>
      </c>
      <c r="I27" s="16">
        <v>1</v>
      </c>
      <c r="J27" s="16">
        <v>1</v>
      </c>
      <c r="K27" s="16" t="s">
        <v>33</v>
      </c>
      <c r="L27" s="16" t="s">
        <v>33</v>
      </c>
      <c r="M27" s="16" t="s">
        <v>33</v>
      </c>
      <c r="N27" s="35">
        <v>0</v>
      </c>
      <c r="O27" s="35">
        <v>0</v>
      </c>
      <c r="P27" s="35">
        <v>0</v>
      </c>
      <c r="Q27" s="43">
        <v>108000</v>
      </c>
      <c r="R27" s="43">
        <v>108000</v>
      </c>
      <c r="S27" s="43">
        <v>108000</v>
      </c>
      <c r="T27" s="56"/>
    </row>
    <row r="28" spans="1:20" ht="15">
      <c r="A28" s="21"/>
      <c r="B28" s="9"/>
      <c r="C28" s="9"/>
      <c r="D28" s="21"/>
      <c r="E28" s="21"/>
      <c r="F28" s="22"/>
      <c r="G28" s="44"/>
      <c r="H28" s="21"/>
      <c r="I28" s="21"/>
      <c r="J28" s="21"/>
      <c r="K28" s="21"/>
      <c r="L28" s="21"/>
      <c r="M28" s="21"/>
      <c r="N28" s="23"/>
      <c r="O28" s="23"/>
      <c r="P28" s="23"/>
      <c r="Q28" s="9"/>
      <c r="R28" s="9"/>
      <c r="S28" s="9"/>
      <c r="T28" s="61"/>
    </row>
    <row r="29" spans="1:20" ht="15">
      <c r="A29" s="26"/>
      <c r="B29" s="110" t="s">
        <v>79</v>
      </c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2"/>
    </row>
    <row r="30" spans="1:20" ht="15">
      <c r="A30" s="16">
        <v>18</v>
      </c>
      <c r="B30" s="17" t="s">
        <v>94</v>
      </c>
      <c r="C30" s="16" t="s">
        <v>30</v>
      </c>
      <c r="D30" s="16">
        <v>1</v>
      </c>
      <c r="E30" s="16">
        <v>1</v>
      </c>
      <c r="F30" s="31">
        <v>396000</v>
      </c>
      <c r="G30" s="18">
        <v>42000</v>
      </c>
      <c r="H30" s="16">
        <v>1</v>
      </c>
      <c r="I30" s="16">
        <v>1</v>
      </c>
      <c r="J30" s="16">
        <v>1</v>
      </c>
      <c r="K30" s="16" t="s">
        <v>33</v>
      </c>
      <c r="L30" s="16" t="s">
        <v>33</v>
      </c>
      <c r="M30" s="16" t="s">
        <v>33</v>
      </c>
      <c r="N30" s="18">
        <v>13320</v>
      </c>
      <c r="O30" s="18">
        <v>13320</v>
      </c>
      <c r="P30" s="18">
        <v>13080</v>
      </c>
      <c r="Q30" s="18">
        <f>F30+G30+N30</f>
        <v>451320</v>
      </c>
      <c r="R30" s="18">
        <f t="shared" ref="R30:S34" si="1">Q30+O30</f>
        <v>464640</v>
      </c>
      <c r="S30" s="18">
        <f t="shared" si="1"/>
        <v>477720</v>
      </c>
      <c r="T30" s="70"/>
    </row>
    <row r="31" spans="1:20" ht="15">
      <c r="A31" s="21">
        <v>19</v>
      </c>
      <c r="B31" s="9" t="s">
        <v>21</v>
      </c>
      <c r="C31" s="21" t="s">
        <v>32</v>
      </c>
      <c r="D31" s="21">
        <v>1</v>
      </c>
      <c r="E31" s="21">
        <v>1</v>
      </c>
      <c r="F31" s="22">
        <v>342720</v>
      </c>
      <c r="G31" s="44">
        <v>0</v>
      </c>
      <c r="H31" s="16">
        <v>1</v>
      </c>
      <c r="I31" s="16">
        <v>1</v>
      </c>
      <c r="J31" s="16">
        <v>1</v>
      </c>
      <c r="K31" s="16" t="s">
        <v>33</v>
      </c>
      <c r="L31" s="16" t="s">
        <v>33</v>
      </c>
      <c r="M31" s="16" t="s">
        <v>33</v>
      </c>
      <c r="N31" s="23">
        <v>13440</v>
      </c>
      <c r="O31" s="23">
        <v>13320</v>
      </c>
      <c r="P31" s="23">
        <v>13080</v>
      </c>
      <c r="Q31" s="42">
        <f>F31+N31</f>
        <v>356160</v>
      </c>
      <c r="R31" s="42">
        <f t="shared" si="1"/>
        <v>369480</v>
      </c>
      <c r="S31" s="42">
        <f t="shared" si="1"/>
        <v>382560</v>
      </c>
      <c r="T31" s="71"/>
    </row>
    <row r="32" spans="1:20" ht="15">
      <c r="A32" s="21">
        <v>20</v>
      </c>
      <c r="B32" s="9" t="s">
        <v>22</v>
      </c>
      <c r="C32" s="21" t="s">
        <v>34</v>
      </c>
      <c r="D32" s="21">
        <v>1</v>
      </c>
      <c r="E32" s="21">
        <v>1</v>
      </c>
      <c r="F32" s="22">
        <v>232920</v>
      </c>
      <c r="G32" s="44">
        <v>0</v>
      </c>
      <c r="H32" s="16">
        <v>1</v>
      </c>
      <c r="I32" s="16">
        <v>1</v>
      </c>
      <c r="J32" s="16">
        <v>1</v>
      </c>
      <c r="K32" s="16" t="s">
        <v>33</v>
      </c>
      <c r="L32" s="16" t="s">
        <v>33</v>
      </c>
      <c r="M32" s="16" t="s">
        <v>33</v>
      </c>
      <c r="N32" s="23">
        <v>7560</v>
      </c>
      <c r="O32" s="23">
        <v>7800</v>
      </c>
      <c r="P32" s="23">
        <v>8040</v>
      </c>
      <c r="Q32" s="42">
        <f>F32+N32</f>
        <v>240480</v>
      </c>
      <c r="R32" s="42">
        <f t="shared" si="1"/>
        <v>248280</v>
      </c>
      <c r="S32" s="42">
        <f t="shared" si="1"/>
        <v>256320</v>
      </c>
      <c r="T32" s="71"/>
    </row>
    <row r="33" spans="1:20" ht="15">
      <c r="A33" s="16">
        <v>21</v>
      </c>
      <c r="B33" s="17" t="s">
        <v>23</v>
      </c>
      <c r="C33" s="16" t="s">
        <v>34</v>
      </c>
      <c r="D33" s="16">
        <v>1</v>
      </c>
      <c r="E33" s="16">
        <v>1</v>
      </c>
      <c r="F33" s="31">
        <v>155640</v>
      </c>
      <c r="G33" s="44">
        <v>0</v>
      </c>
      <c r="H33" s="16">
        <v>1</v>
      </c>
      <c r="I33" s="16">
        <v>1</v>
      </c>
      <c r="J33" s="16">
        <v>1</v>
      </c>
      <c r="K33" s="16" t="s">
        <v>33</v>
      </c>
      <c r="L33" s="16" t="s">
        <v>33</v>
      </c>
      <c r="M33" s="16" t="s">
        <v>33</v>
      </c>
      <c r="N33" s="18">
        <v>6320</v>
      </c>
      <c r="O33" s="18">
        <v>6320</v>
      </c>
      <c r="P33" s="18">
        <v>6480</v>
      </c>
      <c r="Q33" s="41">
        <f>F33+N33</f>
        <v>161960</v>
      </c>
      <c r="R33" s="41">
        <f t="shared" si="1"/>
        <v>168280</v>
      </c>
      <c r="S33" s="41">
        <f t="shared" si="1"/>
        <v>174760</v>
      </c>
      <c r="T33" s="72"/>
    </row>
    <row r="34" spans="1:20" ht="15">
      <c r="A34" s="21">
        <v>22</v>
      </c>
      <c r="B34" s="9" t="s">
        <v>24</v>
      </c>
      <c r="C34" s="21" t="s">
        <v>34</v>
      </c>
      <c r="D34" s="21">
        <v>1</v>
      </c>
      <c r="E34" s="21">
        <v>1</v>
      </c>
      <c r="F34" s="22">
        <v>138120</v>
      </c>
      <c r="G34" s="44">
        <v>0</v>
      </c>
      <c r="H34" s="16">
        <v>1</v>
      </c>
      <c r="I34" s="16">
        <v>1</v>
      </c>
      <c r="J34" s="16">
        <v>1</v>
      </c>
      <c r="K34" s="16" t="s">
        <v>33</v>
      </c>
      <c r="L34" s="16" t="s">
        <v>33</v>
      </c>
      <c r="M34" s="16" t="s">
        <v>33</v>
      </c>
      <c r="N34" s="23">
        <v>5400</v>
      </c>
      <c r="O34" s="23">
        <v>6120</v>
      </c>
      <c r="P34" s="23">
        <v>6000</v>
      </c>
      <c r="Q34" s="42">
        <f>F34+N34</f>
        <v>143520</v>
      </c>
      <c r="R34" s="42">
        <f t="shared" si="1"/>
        <v>149640</v>
      </c>
      <c r="S34" s="41">
        <f t="shared" si="1"/>
        <v>155640</v>
      </c>
      <c r="T34" s="73"/>
    </row>
    <row r="35" spans="1:20" ht="18.75">
      <c r="A35" s="131" t="s">
        <v>96</v>
      </c>
      <c r="B35" s="132"/>
      <c r="C35" s="132"/>
      <c r="D35" s="132"/>
      <c r="E35" s="132"/>
      <c r="F35" s="132"/>
      <c r="G35" s="132"/>
      <c r="H35" s="132"/>
      <c r="I35" s="132"/>
      <c r="J35" s="132"/>
      <c r="K35" s="132"/>
      <c r="L35" s="132"/>
      <c r="M35" s="132"/>
      <c r="N35" s="132"/>
      <c r="O35" s="132"/>
      <c r="P35" s="132"/>
      <c r="Q35" s="132"/>
      <c r="R35" s="132"/>
      <c r="S35" s="132"/>
      <c r="T35" s="132"/>
    </row>
    <row r="36" spans="1:20" ht="15">
      <c r="A36" s="117" t="s">
        <v>0</v>
      </c>
      <c r="B36" s="117" t="s">
        <v>1</v>
      </c>
      <c r="C36" s="5" t="s">
        <v>2</v>
      </c>
      <c r="D36" s="5" t="s">
        <v>4</v>
      </c>
      <c r="E36" s="122" t="s">
        <v>7</v>
      </c>
      <c r="F36" s="125"/>
      <c r="G36" s="124"/>
      <c r="H36" s="122" t="s">
        <v>8</v>
      </c>
      <c r="I36" s="123"/>
      <c r="J36" s="124"/>
      <c r="K36" s="122" t="s">
        <v>10</v>
      </c>
      <c r="L36" s="123"/>
      <c r="M36" s="124"/>
      <c r="N36" s="122" t="s">
        <v>55</v>
      </c>
      <c r="O36" s="123"/>
      <c r="P36" s="124"/>
      <c r="Q36" s="122" t="s">
        <v>56</v>
      </c>
      <c r="R36" s="125"/>
      <c r="S36" s="126"/>
      <c r="T36" s="117" t="s">
        <v>6</v>
      </c>
    </row>
    <row r="37" spans="1:20" ht="15">
      <c r="A37" s="118"/>
      <c r="B37" s="118"/>
      <c r="C37" s="60" t="s">
        <v>3</v>
      </c>
      <c r="D37" s="60" t="s">
        <v>5</v>
      </c>
      <c r="E37" s="10"/>
      <c r="F37" s="11"/>
      <c r="G37" s="12"/>
      <c r="H37" s="128" t="s">
        <v>9</v>
      </c>
      <c r="I37" s="129"/>
      <c r="J37" s="130"/>
      <c r="K37" s="128" t="s">
        <v>11</v>
      </c>
      <c r="L37" s="129"/>
      <c r="M37" s="130"/>
      <c r="N37" s="121"/>
      <c r="O37" s="115"/>
      <c r="P37" s="116"/>
      <c r="Q37" s="114"/>
      <c r="R37" s="115"/>
      <c r="S37" s="116"/>
      <c r="T37" s="118"/>
    </row>
    <row r="38" spans="1:20" ht="15">
      <c r="A38" s="118"/>
      <c r="B38" s="118"/>
      <c r="C38" s="60"/>
      <c r="D38" s="60"/>
      <c r="E38" s="60" t="s">
        <v>62</v>
      </c>
      <c r="F38" s="46" t="s">
        <v>58</v>
      </c>
      <c r="G38" s="47" t="s">
        <v>65</v>
      </c>
      <c r="H38" s="60">
        <v>2564</v>
      </c>
      <c r="I38" s="60">
        <v>2565</v>
      </c>
      <c r="J38" s="60">
        <v>2566</v>
      </c>
      <c r="K38" s="60">
        <v>2564</v>
      </c>
      <c r="L38" s="60">
        <v>2565</v>
      </c>
      <c r="M38" s="60">
        <v>2566</v>
      </c>
      <c r="N38" s="46">
        <v>2564</v>
      </c>
      <c r="O38" s="46">
        <v>2565</v>
      </c>
      <c r="P38" s="46">
        <v>2566</v>
      </c>
      <c r="Q38" s="60">
        <v>2564</v>
      </c>
      <c r="R38" s="60">
        <v>2565</v>
      </c>
      <c r="S38" s="60">
        <v>2566</v>
      </c>
      <c r="T38" s="118"/>
    </row>
    <row r="39" spans="1:20" s="7" customFormat="1" ht="15">
      <c r="A39" s="119"/>
      <c r="B39" s="119"/>
      <c r="C39" s="48"/>
      <c r="D39" s="48"/>
      <c r="E39" s="48" t="s">
        <v>63</v>
      </c>
      <c r="F39" s="49" t="s">
        <v>57</v>
      </c>
      <c r="G39" s="50" t="s">
        <v>64</v>
      </c>
      <c r="H39" s="48"/>
      <c r="I39" s="48"/>
      <c r="J39" s="48"/>
      <c r="K39" s="48"/>
      <c r="L39" s="48"/>
      <c r="M39" s="48"/>
      <c r="N39" s="51"/>
      <c r="O39" s="51"/>
      <c r="P39" s="51"/>
      <c r="Q39" s="48"/>
      <c r="R39" s="48"/>
      <c r="S39" s="48"/>
      <c r="T39" s="119"/>
    </row>
    <row r="40" spans="1:20" ht="15">
      <c r="A40" s="26"/>
      <c r="B40" s="27" t="s">
        <v>25</v>
      </c>
      <c r="C40" s="30"/>
      <c r="D40" s="26"/>
      <c r="E40" s="26"/>
      <c r="F40" s="28"/>
      <c r="G40" s="29"/>
      <c r="H40" s="26"/>
      <c r="I40" s="26"/>
      <c r="J40" s="26"/>
      <c r="K40" s="26"/>
      <c r="L40" s="26"/>
      <c r="M40" s="26"/>
      <c r="N40" s="29"/>
      <c r="O40" s="29"/>
      <c r="P40" s="29"/>
      <c r="Q40" s="30"/>
      <c r="R40" s="30"/>
      <c r="S40" s="30"/>
      <c r="T40" s="69"/>
    </row>
    <row r="41" spans="1:20" ht="15">
      <c r="A41" s="16">
        <v>23</v>
      </c>
      <c r="B41" s="17" t="s">
        <v>22</v>
      </c>
      <c r="C41" s="16" t="s">
        <v>33</v>
      </c>
      <c r="D41" s="16">
        <v>1</v>
      </c>
      <c r="E41" s="16">
        <v>1</v>
      </c>
      <c r="F41" s="31">
        <v>229200</v>
      </c>
      <c r="G41" s="52">
        <v>0</v>
      </c>
      <c r="H41" s="16">
        <v>1</v>
      </c>
      <c r="I41" s="16" t="s">
        <v>33</v>
      </c>
      <c r="J41" s="16" t="s">
        <v>33</v>
      </c>
      <c r="K41" s="16" t="s">
        <v>33</v>
      </c>
      <c r="L41" s="16">
        <v>-1</v>
      </c>
      <c r="M41" s="16" t="s">
        <v>33</v>
      </c>
      <c r="N41" s="18">
        <v>7440</v>
      </c>
      <c r="O41" s="52">
        <v>0</v>
      </c>
      <c r="P41" s="52">
        <v>0</v>
      </c>
      <c r="Q41" s="41">
        <f>F41+N41</f>
        <v>236640</v>
      </c>
      <c r="R41" s="53">
        <v>0</v>
      </c>
      <c r="S41" s="53">
        <v>0</v>
      </c>
      <c r="T41" s="16" t="s">
        <v>93</v>
      </c>
    </row>
    <row r="42" spans="1:20" ht="15">
      <c r="A42" s="26"/>
      <c r="B42" s="27" t="s">
        <v>17</v>
      </c>
      <c r="C42" s="26"/>
      <c r="D42" s="26"/>
      <c r="E42" s="26"/>
      <c r="F42" s="28"/>
      <c r="G42" s="29"/>
      <c r="H42" s="26"/>
      <c r="I42" s="26"/>
      <c r="J42" s="26"/>
      <c r="K42" s="26"/>
      <c r="L42" s="26"/>
      <c r="M42" s="26"/>
      <c r="N42" s="29"/>
      <c r="O42" s="29"/>
      <c r="P42" s="29"/>
      <c r="Q42" s="30"/>
      <c r="R42" s="30"/>
      <c r="S42" s="30"/>
      <c r="T42" s="69"/>
    </row>
    <row r="43" spans="1:20" ht="15">
      <c r="A43" s="16">
        <v>24</v>
      </c>
      <c r="B43" s="17" t="s">
        <v>26</v>
      </c>
      <c r="C43" s="16" t="s">
        <v>33</v>
      </c>
      <c r="D43" s="16">
        <v>1</v>
      </c>
      <c r="E43" s="16">
        <v>1</v>
      </c>
      <c r="F43" s="31">
        <v>138000</v>
      </c>
      <c r="G43" s="52">
        <v>0</v>
      </c>
      <c r="H43" s="16">
        <v>1</v>
      </c>
      <c r="I43" s="16">
        <v>1</v>
      </c>
      <c r="J43" s="16">
        <v>1</v>
      </c>
      <c r="K43" s="16" t="s">
        <v>33</v>
      </c>
      <c r="L43" s="16" t="s">
        <v>33</v>
      </c>
      <c r="M43" s="16" t="s">
        <v>33</v>
      </c>
      <c r="N43" s="18">
        <v>5520</v>
      </c>
      <c r="O43" s="18">
        <v>5760</v>
      </c>
      <c r="P43" s="18">
        <v>6000</v>
      </c>
      <c r="Q43" s="41">
        <f>F43+G43+N43</f>
        <v>143520</v>
      </c>
      <c r="R43" s="41">
        <f>Q43+O43</f>
        <v>149280</v>
      </c>
      <c r="S43" s="41">
        <f>R43+P43</f>
        <v>155280</v>
      </c>
      <c r="T43" s="56"/>
    </row>
    <row r="44" spans="1:20" ht="15">
      <c r="A44" s="16">
        <v>25</v>
      </c>
      <c r="B44" s="17" t="s">
        <v>27</v>
      </c>
      <c r="C44" s="16" t="s">
        <v>33</v>
      </c>
      <c r="D44" s="16">
        <v>1</v>
      </c>
      <c r="E44" s="16">
        <v>1</v>
      </c>
      <c r="F44" s="31">
        <v>138000</v>
      </c>
      <c r="G44" s="52">
        <v>0</v>
      </c>
      <c r="H44" s="16">
        <v>1</v>
      </c>
      <c r="I44" s="16">
        <v>1</v>
      </c>
      <c r="J44" s="16">
        <v>1</v>
      </c>
      <c r="K44" s="16" t="s">
        <v>33</v>
      </c>
      <c r="L44" s="16" t="s">
        <v>33</v>
      </c>
      <c r="M44" s="16" t="s">
        <v>33</v>
      </c>
      <c r="N44" s="52">
        <v>0</v>
      </c>
      <c r="O44" s="18">
        <v>5520</v>
      </c>
      <c r="P44" s="18">
        <v>5760</v>
      </c>
      <c r="Q44" s="41">
        <f>F44+G44+N44</f>
        <v>138000</v>
      </c>
      <c r="R44" s="41">
        <f>Q44+O44</f>
        <v>143520</v>
      </c>
      <c r="S44" s="41">
        <f>R44+P44</f>
        <v>149280</v>
      </c>
      <c r="T44" s="56"/>
    </row>
    <row r="45" spans="1:20" ht="15">
      <c r="A45" s="21"/>
      <c r="B45" s="9"/>
      <c r="C45" s="21"/>
      <c r="D45" s="21"/>
      <c r="E45" s="21"/>
      <c r="F45" s="22"/>
      <c r="G45" s="23"/>
      <c r="H45" s="21"/>
      <c r="I45" s="21"/>
      <c r="J45" s="21"/>
      <c r="K45" s="21"/>
      <c r="L45" s="21"/>
      <c r="M45" s="21"/>
      <c r="N45" s="23"/>
      <c r="O45" s="23"/>
      <c r="P45" s="23"/>
      <c r="Q45" s="9"/>
      <c r="R45" s="9"/>
      <c r="S45" s="9"/>
      <c r="T45" s="61"/>
    </row>
    <row r="46" spans="1:20" ht="15">
      <c r="A46" s="26"/>
      <c r="B46" s="110" t="s">
        <v>80</v>
      </c>
      <c r="C46" s="111"/>
      <c r="D46" s="111"/>
      <c r="E46" s="111"/>
      <c r="F46" s="111"/>
      <c r="G46" s="111"/>
      <c r="H46" s="111"/>
      <c r="I46" s="111"/>
      <c r="J46" s="111"/>
      <c r="K46" s="111"/>
      <c r="L46" s="111"/>
      <c r="M46" s="111"/>
      <c r="N46" s="111"/>
      <c r="O46" s="111"/>
      <c r="P46" s="111"/>
      <c r="Q46" s="111"/>
      <c r="R46" s="111"/>
      <c r="S46" s="111"/>
      <c r="T46" s="112"/>
    </row>
    <row r="47" spans="1:20" ht="15">
      <c r="A47" s="16">
        <v>26</v>
      </c>
      <c r="B47" s="17" t="s">
        <v>52</v>
      </c>
      <c r="C47" s="16" t="s">
        <v>30</v>
      </c>
      <c r="D47" s="16">
        <v>1</v>
      </c>
      <c r="E47" s="16" t="s">
        <v>33</v>
      </c>
      <c r="F47" s="31">
        <v>393600</v>
      </c>
      <c r="G47" s="18">
        <v>42000</v>
      </c>
      <c r="H47" s="16">
        <v>1</v>
      </c>
      <c r="I47" s="16">
        <v>1</v>
      </c>
      <c r="J47" s="16">
        <v>1</v>
      </c>
      <c r="K47" s="16" t="s">
        <v>33</v>
      </c>
      <c r="L47" s="16" t="s">
        <v>33</v>
      </c>
      <c r="M47" s="16" t="s">
        <v>33</v>
      </c>
      <c r="N47" s="18">
        <v>13620</v>
      </c>
      <c r="O47" s="18">
        <v>13620</v>
      </c>
      <c r="P47" s="18">
        <v>13620</v>
      </c>
      <c r="Q47" s="41">
        <f>F47+G47+N47</f>
        <v>449220</v>
      </c>
      <c r="R47" s="41">
        <f t="shared" ref="R47:S49" si="2">Q47+O47</f>
        <v>462840</v>
      </c>
      <c r="S47" s="41">
        <f t="shared" si="2"/>
        <v>476460</v>
      </c>
      <c r="T47" s="56"/>
    </row>
    <row r="48" spans="1:20" ht="15">
      <c r="A48" s="21">
        <v>27</v>
      </c>
      <c r="B48" s="9" t="s">
        <v>28</v>
      </c>
      <c r="C48" s="21" t="s">
        <v>35</v>
      </c>
      <c r="D48" s="21">
        <v>1</v>
      </c>
      <c r="E48" s="21">
        <v>1</v>
      </c>
      <c r="F48" s="22">
        <v>280440</v>
      </c>
      <c r="G48" s="44">
        <v>0</v>
      </c>
      <c r="H48" s="16">
        <v>1</v>
      </c>
      <c r="I48" s="16">
        <v>1</v>
      </c>
      <c r="J48" s="16">
        <v>1</v>
      </c>
      <c r="K48" s="16" t="s">
        <v>33</v>
      </c>
      <c r="L48" s="16" t="s">
        <v>33</v>
      </c>
      <c r="M48" s="16" t="s">
        <v>33</v>
      </c>
      <c r="N48" s="23">
        <v>10800</v>
      </c>
      <c r="O48" s="23">
        <v>11040</v>
      </c>
      <c r="P48" s="23">
        <v>11160</v>
      </c>
      <c r="Q48" s="42">
        <f>F48+N48</f>
        <v>291240</v>
      </c>
      <c r="R48" s="42">
        <f t="shared" si="2"/>
        <v>302280</v>
      </c>
      <c r="S48" s="42">
        <f t="shared" si="2"/>
        <v>313440</v>
      </c>
      <c r="T48" s="21"/>
    </row>
    <row r="49" spans="1:24" ht="15">
      <c r="A49" s="21">
        <v>28</v>
      </c>
      <c r="B49" s="9" t="s">
        <v>42</v>
      </c>
      <c r="C49" s="9" t="s">
        <v>53</v>
      </c>
      <c r="D49" s="21">
        <v>1</v>
      </c>
      <c r="E49" s="21" t="s">
        <v>33</v>
      </c>
      <c r="F49" s="22">
        <v>297900</v>
      </c>
      <c r="G49" s="44">
        <v>0</v>
      </c>
      <c r="H49" s="16">
        <v>1</v>
      </c>
      <c r="I49" s="16">
        <v>1</v>
      </c>
      <c r="J49" s="16">
        <v>1</v>
      </c>
      <c r="K49" s="16" t="s">
        <v>33</v>
      </c>
      <c r="L49" s="16" t="s">
        <v>33</v>
      </c>
      <c r="M49" s="16" t="s">
        <v>33</v>
      </c>
      <c r="N49" s="23">
        <v>9720</v>
      </c>
      <c r="O49" s="23">
        <v>9720</v>
      </c>
      <c r="P49" s="23">
        <v>9720</v>
      </c>
      <c r="Q49" s="42">
        <f>F49+N49</f>
        <v>307620</v>
      </c>
      <c r="R49" s="42">
        <f t="shared" si="2"/>
        <v>317340</v>
      </c>
      <c r="S49" s="42">
        <f t="shared" si="2"/>
        <v>327060</v>
      </c>
      <c r="T49" s="108" t="s">
        <v>97</v>
      </c>
    </row>
    <row r="50" spans="1:24" ht="15">
      <c r="A50" s="79">
        <v>29</v>
      </c>
      <c r="B50" s="82" t="s">
        <v>75</v>
      </c>
      <c r="C50" s="82" t="s">
        <v>53</v>
      </c>
      <c r="D50" s="79">
        <v>1</v>
      </c>
      <c r="E50" s="79" t="s">
        <v>33</v>
      </c>
      <c r="F50" s="83">
        <v>0</v>
      </c>
      <c r="G50" s="86">
        <v>0</v>
      </c>
      <c r="H50" s="79">
        <v>1</v>
      </c>
      <c r="I50" s="79">
        <v>1</v>
      </c>
      <c r="J50" s="79">
        <v>1</v>
      </c>
      <c r="K50" s="87" t="s">
        <v>76</v>
      </c>
      <c r="L50" s="79" t="s">
        <v>33</v>
      </c>
      <c r="M50" s="79" t="s">
        <v>33</v>
      </c>
      <c r="N50" s="84">
        <v>297900</v>
      </c>
      <c r="O50" s="84">
        <v>9720</v>
      </c>
      <c r="P50" s="84">
        <v>9720</v>
      </c>
      <c r="Q50" s="85">
        <f>N50</f>
        <v>297900</v>
      </c>
      <c r="R50" s="85">
        <f>Q50+O50</f>
        <v>307620</v>
      </c>
      <c r="S50" s="85">
        <f>R50+P50</f>
        <v>317340</v>
      </c>
      <c r="T50" s="101" t="s">
        <v>97</v>
      </c>
    </row>
    <row r="51" spans="1:24" ht="15">
      <c r="A51" s="26"/>
      <c r="B51" s="54" t="s">
        <v>17</v>
      </c>
      <c r="C51" s="30"/>
      <c r="D51" s="26"/>
      <c r="E51" s="26"/>
      <c r="F51" s="28"/>
      <c r="G51" s="44"/>
      <c r="H51" s="26"/>
      <c r="I51" s="26"/>
      <c r="J51" s="26"/>
      <c r="K51" s="26"/>
      <c r="L51" s="26"/>
      <c r="M51" s="26"/>
      <c r="N51" s="29"/>
      <c r="O51" s="29"/>
      <c r="P51" s="29"/>
      <c r="Q51" s="30"/>
      <c r="R51" s="30"/>
      <c r="S51" s="30"/>
      <c r="T51" s="61"/>
    </row>
    <row r="52" spans="1:24" ht="15">
      <c r="A52" s="16">
        <v>30</v>
      </c>
      <c r="B52" s="17" t="s">
        <v>29</v>
      </c>
      <c r="C52" s="16" t="s">
        <v>33</v>
      </c>
      <c r="D52" s="16">
        <v>1</v>
      </c>
      <c r="E52" s="16" t="s">
        <v>33</v>
      </c>
      <c r="F52" s="31">
        <v>138000</v>
      </c>
      <c r="G52" s="52">
        <v>0</v>
      </c>
      <c r="H52" s="16">
        <v>1</v>
      </c>
      <c r="I52" s="16">
        <v>1</v>
      </c>
      <c r="J52" s="16">
        <v>1</v>
      </c>
      <c r="K52" s="16" t="s">
        <v>33</v>
      </c>
      <c r="L52" s="16" t="s">
        <v>33</v>
      </c>
      <c r="M52" s="16" t="s">
        <v>33</v>
      </c>
      <c r="N52" s="52">
        <v>0</v>
      </c>
      <c r="O52" s="18">
        <v>5520</v>
      </c>
      <c r="P52" s="18">
        <v>5760</v>
      </c>
      <c r="Q52" s="41">
        <f>F52+G52+N52</f>
        <v>138000</v>
      </c>
      <c r="R52" s="41">
        <f>Q52+O52</f>
        <v>143520</v>
      </c>
      <c r="S52" s="41">
        <f>Q52+P52</f>
        <v>143760</v>
      </c>
      <c r="T52" s="108"/>
    </row>
    <row r="53" spans="1:24" ht="15">
      <c r="A53" s="16">
        <v>31</v>
      </c>
      <c r="B53" s="17" t="s">
        <v>43</v>
      </c>
      <c r="C53" s="16" t="s">
        <v>33</v>
      </c>
      <c r="D53" s="16">
        <v>1</v>
      </c>
      <c r="E53" s="16">
        <v>1</v>
      </c>
      <c r="F53" s="31">
        <v>151560</v>
      </c>
      <c r="G53" s="52">
        <v>0</v>
      </c>
      <c r="H53" s="16">
        <v>1</v>
      </c>
      <c r="I53" s="16">
        <v>1</v>
      </c>
      <c r="J53" s="16">
        <v>1</v>
      </c>
      <c r="K53" s="16" t="s">
        <v>33</v>
      </c>
      <c r="L53" s="16" t="s">
        <v>33</v>
      </c>
      <c r="M53" s="16" t="s">
        <v>33</v>
      </c>
      <c r="N53" s="18">
        <v>6120</v>
      </c>
      <c r="O53" s="18">
        <v>6360</v>
      </c>
      <c r="P53" s="18">
        <v>6600</v>
      </c>
      <c r="Q53" s="41">
        <f>F53+N53</f>
        <v>157680</v>
      </c>
      <c r="R53" s="41">
        <f>Q53+O53</f>
        <v>164040</v>
      </c>
      <c r="S53" s="41">
        <f>R53+P53</f>
        <v>170640</v>
      </c>
      <c r="T53" s="56"/>
      <c r="W53">
        <v>7417192</v>
      </c>
    </row>
    <row r="54" spans="1:24" ht="15">
      <c r="A54" s="26"/>
      <c r="B54" s="99" t="s">
        <v>90</v>
      </c>
      <c r="C54" s="26"/>
      <c r="D54" s="26"/>
      <c r="E54" s="26"/>
      <c r="F54" s="28"/>
      <c r="G54" s="100"/>
      <c r="H54" s="26"/>
      <c r="I54" s="26"/>
      <c r="J54" s="26"/>
      <c r="K54" s="26"/>
      <c r="L54" s="26"/>
      <c r="M54" s="26"/>
      <c r="N54" s="29"/>
      <c r="O54" s="29"/>
      <c r="P54" s="29"/>
      <c r="Q54" s="55"/>
      <c r="R54" s="55"/>
      <c r="S54" s="55"/>
      <c r="T54" s="69"/>
    </row>
    <row r="55" spans="1:24" ht="15">
      <c r="A55" s="16">
        <v>32</v>
      </c>
      <c r="B55" s="17" t="s">
        <v>91</v>
      </c>
      <c r="C55" s="16" t="s">
        <v>31</v>
      </c>
      <c r="D55" s="16">
        <v>1</v>
      </c>
      <c r="E55" s="16" t="s">
        <v>33</v>
      </c>
      <c r="F55" s="31">
        <v>0</v>
      </c>
      <c r="G55" s="52">
        <v>0</v>
      </c>
      <c r="H55" s="16">
        <v>1</v>
      </c>
      <c r="I55" s="16">
        <v>1</v>
      </c>
      <c r="J55" s="16">
        <v>1</v>
      </c>
      <c r="K55" s="87" t="s">
        <v>76</v>
      </c>
      <c r="L55" s="16" t="s">
        <v>33</v>
      </c>
      <c r="M55" s="16" t="s">
        <v>33</v>
      </c>
      <c r="N55" s="18">
        <v>355320</v>
      </c>
      <c r="O55" s="18">
        <v>12000</v>
      </c>
      <c r="P55" s="18">
        <v>12000</v>
      </c>
      <c r="Q55" s="41">
        <v>355320</v>
      </c>
      <c r="R55" s="41">
        <v>367320</v>
      </c>
      <c r="S55" s="41">
        <v>397320</v>
      </c>
      <c r="T55" s="101" t="s">
        <v>70</v>
      </c>
    </row>
    <row r="56" spans="1:24" ht="15">
      <c r="A56" s="26"/>
      <c r="B56" s="30"/>
      <c r="C56" s="26"/>
      <c r="D56" s="26"/>
      <c r="E56" s="26"/>
      <c r="F56" s="28"/>
      <c r="G56" s="44"/>
      <c r="H56" s="21"/>
      <c r="I56" s="21"/>
      <c r="J56" s="21"/>
      <c r="K56" s="21"/>
      <c r="L56" s="21"/>
      <c r="M56" s="21"/>
      <c r="N56" s="29"/>
      <c r="O56" s="29"/>
      <c r="P56" s="29"/>
      <c r="Q56" s="55"/>
      <c r="R56" s="55"/>
      <c r="S56" s="55"/>
      <c r="T56" s="69"/>
    </row>
    <row r="57" spans="1:24" ht="15">
      <c r="A57" s="16"/>
      <c r="B57" s="16" t="s">
        <v>37</v>
      </c>
      <c r="C57" s="17"/>
      <c r="D57" s="16">
        <v>32</v>
      </c>
      <c r="E57" s="16">
        <v>22</v>
      </c>
      <c r="F57" s="31">
        <f>F7+F8+F10+F11+F12+F13+F14+F20+F21+F25+F26+F27+F30+F31+F32+F33+F34+F41+F43+F44+F47+F48+F49+F52+F53</f>
        <v>6285780</v>
      </c>
      <c r="G57" s="18">
        <f>G7+G8+G10+G30+G47</f>
        <v>336000</v>
      </c>
      <c r="H57" s="16">
        <v>28</v>
      </c>
      <c r="I57" s="16">
        <v>27</v>
      </c>
      <c r="J57" s="16">
        <v>27</v>
      </c>
      <c r="K57" s="88" t="s">
        <v>77</v>
      </c>
      <c r="L57" s="16">
        <v>-1</v>
      </c>
      <c r="M57" s="16" t="s">
        <v>33</v>
      </c>
      <c r="N57" s="18">
        <v>563660</v>
      </c>
      <c r="O57" s="18">
        <v>226220</v>
      </c>
      <c r="P57" s="18">
        <v>226620</v>
      </c>
      <c r="Q57" s="41">
        <v>7894040</v>
      </c>
      <c r="R57" s="41">
        <v>7907620</v>
      </c>
      <c r="S57" s="41">
        <v>8170960</v>
      </c>
      <c r="T57" s="74"/>
      <c r="U57" s="3" t="e">
        <f>#REF!+Q57</f>
        <v>#REF!</v>
      </c>
      <c r="V57" s="3" t="e">
        <f>#REF!+R57</f>
        <v>#REF!</v>
      </c>
      <c r="W57" s="3" t="e">
        <f>#REF!+S57</f>
        <v>#REF!</v>
      </c>
    </row>
    <row r="58" spans="1:24" ht="15">
      <c r="A58" s="56"/>
      <c r="B58" s="137" t="s">
        <v>92</v>
      </c>
      <c r="C58" s="138"/>
      <c r="D58" s="138"/>
      <c r="E58" s="138"/>
      <c r="F58" s="138"/>
      <c r="G58" s="138"/>
      <c r="H58" s="138"/>
      <c r="I58" s="138"/>
      <c r="J58" s="138"/>
      <c r="K58" s="138"/>
      <c r="L58" s="138"/>
      <c r="M58" s="138"/>
      <c r="N58" s="138"/>
      <c r="O58" s="138"/>
      <c r="P58" s="139"/>
      <c r="Q58" s="57">
        <v>1184106</v>
      </c>
      <c r="R58" s="57">
        <v>1186143</v>
      </c>
      <c r="S58" s="57">
        <v>1225644</v>
      </c>
      <c r="T58" s="74"/>
      <c r="V58" s="3"/>
    </row>
    <row r="59" spans="1:24" ht="15">
      <c r="A59" s="56"/>
      <c r="B59" s="137" t="s">
        <v>38</v>
      </c>
      <c r="C59" s="138"/>
      <c r="D59" s="138"/>
      <c r="E59" s="138"/>
      <c r="F59" s="138"/>
      <c r="G59" s="138"/>
      <c r="H59" s="138"/>
      <c r="I59" s="138"/>
      <c r="J59" s="138"/>
      <c r="K59" s="138"/>
      <c r="L59" s="138"/>
      <c r="M59" s="138"/>
      <c r="N59" s="138"/>
      <c r="O59" s="138"/>
      <c r="P59" s="139"/>
      <c r="Q59" s="58">
        <f>SUM(Q57:Q58)</f>
        <v>9078146</v>
      </c>
      <c r="R59" s="58">
        <f>SUM(R57:R58)</f>
        <v>9093763</v>
      </c>
      <c r="S59" s="58">
        <f>SUM(S57:S58)</f>
        <v>9396604</v>
      </c>
      <c r="T59" s="17"/>
      <c r="V59" s="45">
        <v>7894040</v>
      </c>
      <c r="W59" s="45">
        <v>7907572</v>
      </c>
      <c r="X59" s="45">
        <v>7417192</v>
      </c>
    </row>
    <row r="60" spans="1:24" ht="15">
      <c r="A60" s="56"/>
      <c r="B60" s="137" t="s">
        <v>39</v>
      </c>
      <c r="C60" s="138"/>
      <c r="D60" s="138"/>
      <c r="E60" s="138"/>
      <c r="F60" s="138"/>
      <c r="G60" s="138"/>
      <c r="H60" s="138"/>
      <c r="I60" s="138"/>
      <c r="J60" s="138"/>
      <c r="K60" s="138"/>
      <c r="L60" s="138"/>
      <c r="M60" s="138"/>
      <c r="N60" s="138"/>
      <c r="O60" s="138"/>
      <c r="P60" s="139"/>
      <c r="Q60" s="8">
        <v>29.89</v>
      </c>
      <c r="R60" s="91">
        <v>28.52</v>
      </c>
      <c r="S60" s="8">
        <v>28.06</v>
      </c>
      <c r="T60" s="17"/>
    </row>
    <row r="61" spans="1:24" ht="18.75">
      <c r="A61" s="75"/>
      <c r="B61" s="120" t="s">
        <v>6</v>
      </c>
      <c r="C61" s="120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120"/>
      <c r="Q61" s="120"/>
      <c r="R61" s="120"/>
      <c r="S61" s="120"/>
      <c r="T61" s="120"/>
      <c r="V61" s="94"/>
      <c r="W61" s="94"/>
      <c r="X61" s="94"/>
    </row>
    <row r="62" spans="1:24" ht="18.75">
      <c r="A62" s="75"/>
      <c r="B62" s="93" t="s">
        <v>85</v>
      </c>
      <c r="C62" s="93"/>
      <c r="D62" s="93"/>
      <c r="E62" s="93"/>
      <c r="F62" s="93"/>
      <c r="G62" s="93"/>
      <c r="H62" s="93"/>
      <c r="I62" s="93"/>
      <c r="J62" s="93"/>
      <c r="K62" s="93"/>
      <c r="L62" s="93"/>
      <c r="M62" s="93"/>
      <c r="N62" s="93"/>
      <c r="O62" s="93"/>
      <c r="P62" s="93"/>
      <c r="Q62" s="93"/>
      <c r="R62" s="93"/>
      <c r="S62" s="93"/>
      <c r="T62" s="93"/>
    </row>
    <row r="63" spans="1:24" ht="18.75">
      <c r="A63" s="75"/>
      <c r="B63" s="93" t="s">
        <v>86</v>
      </c>
      <c r="C63" s="93"/>
      <c r="D63" s="93"/>
      <c r="E63" s="93"/>
      <c r="F63" s="93"/>
      <c r="G63" s="93"/>
      <c r="H63" s="93"/>
      <c r="I63" s="93"/>
      <c r="J63" s="93"/>
      <c r="K63" s="93"/>
      <c r="L63" s="93"/>
      <c r="M63" s="93"/>
      <c r="N63" s="93"/>
      <c r="O63" s="93"/>
      <c r="P63" s="93"/>
      <c r="Q63" s="93"/>
      <c r="R63" s="93"/>
      <c r="S63" s="93"/>
      <c r="T63" s="93"/>
    </row>
    <row r="64" spans="1:24" ht="18.75">
      <c r="A64" s="75"/>
      <c r="B64" s="93" t="s">
        <v>87</v>
      </c>
      <c r="C64" s="93"/>
      <c r="D64" s="93"/>
      <c r="E64" s="93"/>
      <c r="F64" s="93"/>
      <c r="G64" s="93"/>
      <c r="H64" s="93"/>
      <c r="I64" s="93"/>
      <c r="J64" s="93"/>
      <c r="K64" s="93"/>
      <c r="L64" s="93"/>
      <c r="M64" s="93"/>
      <c r="N64" s="93"/>
      <c r="O64" s="93"/>
      <c r="P64" s="93"/>
      <c r="Q64" s="93"/>
      <c r="R64" s="93"/>
      <c r="S64" s="93"/>
      <c r="T64" s="93"/>
    </row>
    <row r="65" spans="1:21" ht="18.75">
      <c r="A65" s="75"/>
      <c r="B65" s="113" t="s">
        <v>81</v>
      </c>
      <c r="C65" s="113"/>
      <c r="D65" s="113"/>
      <c r="E65" s="113"/>
      <c r="F65" s="113"/>
      <c r="G65" s="113"/>
      <c r="H65" s="113"/>
      <c r="I65" s="113"/>
      <c r="J65" s="113"/>
      <c r="K65" s="113"/>
      <c r="L65" s="113"/>
      <c r="M65" s="113"/>
      <c r="N65" s="113"/>
      <c r="O65" s="113"/>
      <c r="P65" s="113"/>
      <c r="Q65" s="113"/>
      <c r="R65" s="113"/>
      <c r="S65" s="113"/>
      <c r="T65" s="113"/>
    </row>
    <row r="66" spans="1:21" ht="18.75">
      <c r="A66" s="75"/>
      <c r="B66" s="113" t="s">
        <v>82</v>
      </c>
      <c r="C66" s="113"/>
      <c r="D66" s="113"/>
      <c r="E66" s="113"/>
      <c r="F66" s="113"/>
      <c r="G66" s="113"/>
      <c r="H66" s="113"/>
      <c r="I66" s="113"/>
      <c r="J66" s="113"/>
      <c r="K66" s="113"/>
      <c r="L66" s="113"/>
      <c r="M66" s="113"/>
      <c r="N66" s="113"/>
      <c r="O66" s="113"/>
      <c r="P66" s="113"/>
      <c r="Q66" s="113"/>
      <c r="R66" s="113"/>
      <c r="S66" s="113"/>
      <c r="T66" s="113"/>
    </row>
    <row r="67" spans="1:21" ht="18.75">
      <c r="A67" s="75"/>
      <c r="B67" s="113" t="s">
        <v>83</v>
      </c>
      <c r="C67" s="113"/>
      <c r="D67" s="113"/>
      <c r="E67" s="113"/>
      <c r="F67" s="113"/>
      <c r="G67" s="113"/>
      <c r="H67" s="113"/>
      <c r="I67" s="113"/>
      <c r="J67" s="113"/>
      <c r="K67" s="113"/>
      <c r="L67" s="113"/>
      <c r="M67" s="113"/>
      <c r="N67" s="113"/>
      <c r="O67" s="113"/>
      <c r="P67" s="113"/>
      <c r="Q67" s="113"/>
      <c r="R67" s="113"/>
      <c r="S67" s="113"/>
      <c r="T67" s="113"/>
    </row>
    <row r="68" spans="1:21" ht="15">
      <c r="B68" s="136"/>
      <c r="C68" s="136"/>
      <c r="D68" s="136"/>
      <c r="E68" s="136"/>
      <c r="F68" s="136"/>
      <c r="G68" s="136"/>
      <c r="H68" s="136"/>
      <c r="I68" s="136"/>
      <c r="J68" s="136"/>
      <c r="K68" s="136"/>
      <c r="L68" s="136"/>
      <c r="M68" s="136"/>
      <c r="N68" s="136"/>
      <c r="O68" s="136"/>
      <c r="P68" s="136"/>
      <c r="Q68" s="136"/>
      <c r="R68" s="136"/>
      <c r="S68" s="136"/>
      <c r="T68" s="136"/>
      <c r="U68" s="65"/>
    </row>
  </sheetData>
  <mergeCells count="51">
    <mergeCell ref="B68:T68"/>
    <mergeCell ref="B58:P58"/>
    <mergeCell ref="B59:P59"/>
    <mergeCell ref="B60:P60"/>
    <mergeCell ref="Q3:S3"/>
    <mergeCell ref="Q4:S4"/>
    <mergeCell ref="E3:G3"/>
    <mergeCell ref="H3:J3"/>
    <mergeCell ref="H4:J4"/>
    <mergeCell ref="K3:M3"/>
    <mergeCell ref="E36:G36"/>
    <mergeCell ref="H36:J36"/>
    <mergeCell ref="B9:T9"/>
    <mergeCell ref="M5:M6"/>
    <mergeCell ref="N5:N6"/>
    <mergeCell ref="O5:O6"/>
    <mergeCell ref="A35:T35"/>
    <mergeCell ref="A36:A39"/>
    <mergeCell ref="P5:P6"/>
    <mergeCell ref="T3:T6"/>
    <mergeCell ref="H37:J37"/>
    <mergeCell ref="K37:M37"/>
    <mergeCell ref="B29:T29"/>
    <mergeCell ref="A3:A6"/>
    <mergeCell ref="B3:B6"/>
    <mergeCell ref="C5:C6"/>
    <mergeCell ref="D5:D6"/>
    <mergeCell ref="A2:S2"/>
    <mergeCell ref="H5:H6"/>
    <mergeCell ref="I5:I6"/>
    <mergeCell ref="J5:J6"/>
    <mergeCell ref="K5:K6"/>
    <mergeCell ref="S5:S6"/>
    <mergeCell ref="N3:P3"/>
    <mergeCell ref="N4:P4"/>
    <mergeCell ref="K4:M4"/>
    <mergeCell ref="Q5:Q6"/>
    <mergeCell ref="R5:R6"/>
    <mergeCell ref="L5:L6"/>
    <mergeCell ref="B46:T46"/>
    <mergeCell ref="B65:T65"/>
    <mergeCell ref="B66:T66"/>
    <mergeCell ref="B67:T67"/>
    <mergeCell ref="Q37:S37"/>
    <mergeCell ref="B36:B39"/>
    <mergeCell ref="B61:T61"/>
    <mergeCell ref="N37:P37"/>
    <mergeCell ref="K36:M36"/>
    <mergeCell ref="T36:T39"/>
    <mergeCell ref="N36:P36"/>
    <mergeCell ref="Q36:S36"/>
  </mergeCells>
  <printOptions horizontalCentered="1"/>
  <pageMargins left="0" right="0" top="0.74803149606299202" bottom="0.74803149606299202" header="0.31496062992126" footer="0.31496062992126"/>
  <pageSetup paperSize="9" scale="95" fitToHeight="0" orientation="landscape" horizontalDpi="4294967293" r:id="rId1"/>
  <headerFooter scaleWithDoc="0" alignWithMargins="0"/>
  <colBreaks count="2" manualBreakCount="2">
    <brk id="20" max="1048575" man="1"/>
    <brk id="2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2021-04-07T09:04:06Z</cp:lastPrinted>
  <dcterms:created xsi:type="dcterms:W3CDTF">2017-07-21T06:10:56Z</dcterms:created>
  <dcterms:modified xsi:type="dcterms:W3CDTF">2022-03-07T03:43:03Z</dcterms:modified>
</cp:coreProperties>
</file>